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3\10 MJESEČNE KONSOLIDACIJE\03 2023\70 BURZA\06 ENG\"/>
    </mc:Choice>
  </mc:AlternateContent>
  <xr:revisionPtr revIDLastSave="0" documentId="13_ncr:1_{BC9F07F1-E14A-49FF-9365-563E1DB1FC04}" xr6:coauthVersionLast="47" xr6:coauthVersionMax="47" xr10:uidLastSave="{00000000-0000-0000-0000-000000000000}"/>
  <bookViews>
    <workbookView xWindow="-108" yWindow="-108" windowWidth="23256" windowHeight="12576" activeTab="5"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24" l="1"/>
  <c r="N40" i="24"/>
  <c r="P40" i="24" s="1"/>
  <c r="L40" i="24"/>
  <c r="K40" i="24"/>
  <c r="M40" i="24" s="1"/>
  <c r="J40" i="24"/>
  <c r="G40" i="24"/>
  <c r="O39" i="24"/>
  <c r="N39" i="24"/>
  <c r="P39" i="24" s="1"/>
  <c r="M39" i="24"/>
  <c r="L39" i="24"/>
  <c r="K39" i="24"/>
  <c r="J39" i="24"/>
  <c r="G39" i="24"/>
  <c r="O38" i="24"/>
  <c r="N38" i="24"/>
  <c r="P38" i="24" s="1"/>
  <c r="L38" i="24"/>
  <c r="K38" i="24"/>
  <c r="M38" i="24" s="1"/>
  <c r="J38" i="24"/>
  <c r="G38" i="24"/>
  <c r="O37" i="24"/>
  <c r="N37" i="24"/>
  <c r="P37" i="24" s="1"/>
  <c r="L37" i="24"/>
  <c r="K37" i="24"/>
  <c r="M37" i="24" s="1"/>
  <c r="J37" i="24"/>
  <c r="G37" i="24"/>
  <c r="O36" i="24"/>
  <c r="N36" i="24"/>
  <c r="P36" i="24" s="1"/>
  <c r="M36" i="24"/>
  <c r="L36" i="24"/>
  <c r="K36" i="24"/>
  <c r="J36" i="24"/>
  <c r="G36" i="24"/>
  <c r="O35" i="24"/>
  <c r="N35" i="24"/>
  <c r="P35" i="24" s="1"/>
  <c r="L35" i="24"/>
  <c r="K35" i="24"/>
  <c r="M35" i="24" s="1"/>
  <c r="J35" i="24"/>
  <c r="G35" i="24"/>
  <c r="O34" i="24"/>
  <c r="N34" i="24"/>
  <c r="P34" i="24" s="1"/>
  <c r="L34" i="24"/>
  <c r="L33" i="24" s="1"/>
  <c r="K34" i="24"/>
  <c r="K33" i="24" s="1"/>
  <c r="M33" i="24" s="1"/>
  <c r="J34" i="24"/>
  <c r="G34" i="24"/>
  <c r="O33" i="24"/>
  <c r="N33" i="24"/>
  <c r="P33" i="24" s="1"/>
  <c r="I33" i="24"/>
  <c r="H33" i="24"/>
  <c r="J33" i="24" s="1"/>
  <c r="F33" i="24"/>
  <c r="E33" i="24"/>
  <c r="G33" i="24" s="1"/>
  <c r="O32" i="24"/>
  <c r="N32" i="24"/>
  <c r="P32" i="24" s="1"/>
  <c r="M32" i="24"/>
  <c r="L32" i="24"/>
  <c r="K32" i="24"/>
  <c r="J32" i="24"/>
  <c r="G32" i="24"/>
  <c r="O31" i="24"/>
  <c r="N31" i="24"/>
  <c r="P31" i="24" s="1"/>
  <c r="L31" i="24"/>
  <c r="K31" i="24"/>
  <c r="M31" i="24" s="1"/>
  <c r="J31" i="24"/>
  <c r="G31" i="24"/>
  <c r="O30" i="24"/>
  <c r="N30" i="24"/>
  <c r="P30" i="24" s="1"/>
  <c r="L30" i="24"/>
  <c r="K30" i="24"/>
  <c r="M30" i="24" s="1"/>
  <c r="J30" i="24"/>
  <c r="G30" i="24"/>
  <c r="O29" i="24"/>
  <c r="N29" i="24"/>
  <c r="P29" i="24" s="1"/>
  <c r="M29" i="24"/>
  <c r="L29" i="24"/>
  <c r="K29" i="24"/>
  <c r="J29" i="24"/>
  <c r="G29" i="24"/>
  <c r="O28" i="24"/>
  <c r="N28" i="24"/>
  <c r="P28" i="24" s="1"/>
  <c r="L28" i="24"/>
  <c r="K28" i="24"/>
  <c r="M28" i="24" s="1"/>
  <c r="J28" i="24"/>
  <c r="G28" i="24"/>
  <c r="O27" i="24"/>
  <c r="N27" i="24"/>
  <c r="P27" i="24" s="1"/>
  <c r="L27" i="24"/>
  <c r="K27" i="24"/>
  <c r="M27" i="24" s="1"/>
  <c r="J27" i="24"/>
  <c r="G27" i="24"/>
  <c r="O26" i="24"/>
  <c r="N26" i="24"/>
  <c r="P26" i="24" s="1"/>
  <c r="M26" i="24"/>
  <c r="L26" i="24"/>
  <c r="K26" i="24"/>
  <c r="J26" i="24"/>
  <c r="G26" i="24"/>
  <c r="O25" i="24"/>
  <c r="O24" i="24" s="1"/>
  <c r="O23" i="24" s="1"/>
  <c r="N25" i="24"/>
  <c r="N24" i="24" s="1"/>
  <c r="L25" i="24"/>
  <c r="L24" i="24" s="1"/>
  <c r="K25" i="24"/>
  <c r="M25" i="24" s="1"/>
  <c r="J25" i="24"/>
  <c r="G25" i="24"/>
  <c r="I24" i="24"/>
  <c r="I23" i="24" s="1"/>
  <c r="H24" i="24"/>
  <c r="H23" i="24" s="1"/>
  <c r="J23" i="24" s="1"/>
  <c r="F24" i="24"/>
  <c r="E24" i="24"/>
  <c r="G24" i="24" s="1"/>
  <c r="F23" i="24"/>
  <c r="O21" i="24"/>
  <c r="N21" i="24"/>
  <c r="P21" i="24" s="1"/>
  <c r="L21" i="24"/>
  <c r="K21" i="24"/>
  <c r="M21" i="24" s="1"/>
  <c r="J21" i="24"/>
  <c r="G21" i="24"/>
  <c r="O20" i="24"/>
  <c r="O19" i="24" s="1"/>
  <c r="N20" i="24"/>
  <c r="P20" i="24" s="1"/>
  <c r="M20" i="24"/>
  <c r="L20" i="24"/>
  <c r="K20" i="24"/>
  <c r="J20" i="24"/>
  <c r="G20" i="24"/>
  <c r="L19" i="24"/>
  <c r="K19" i="24"/>
  <c r="M19" i="24" s="1"/>
  <c r="I19" i="24"/>
  <c r="J19" i="24" s="1"/>
  <c r="H19" i="24"/>
  <c r="F19" i="24"/>
  <c r="G19" i="24" s="1"/>
  <c r="E19" i="24"/>
  <c r="O18" i="24"/>
  <c r="N18" i="24"/>
  <c r="P18" i="24" s="1"/>
  <c r="L18" i="24"/>
  <c r="K18" i="24"/>
  <c r="M18" i="24" s="1"/>
  <c r="J18" i="24"/>
  <c r="G18" i="24"/>
  <c r="O17" i="24"/>
  <c r="N17" i="24"/>
  <c r="P17" i="24" s="1"/>
  <c r="L17" i="24"/>
  <c r="K17" i="24"/>
  <c r="M17" i="24" s="1"/>
  <c r="J17" i="24"/>
  <c r="G17" i="24"/>
  <c r="O16" i="24"/>
  <c r="N16" i="24"/>
  <c r="P16" i="24" s="1"/>
  <c r="M16" i="24"/>
  <c r="L16" i="24"/>
  <c r="K16" i="24"/>
  <c r="J16" i="24"/>
  <c r="G16" i="24"/>
  <c r="O15" i="24"/>
  <c r="N15" i="24"/>
  <c r="P15" i="24" s="1"/>
  <c r="L15" i="24"/>
  <c r="K15" i="24"/>
  <c r="M15" i="24" s="1"/>
  <c r="J15" i="24"/>
  <c r="G15" i="24"/>
  <c r="O14" i="24"/>
  <c r="N14" i="24"/>
  <c r="P14" i="24" s="1"/>
  <c r="L14" i="24"/>
  <c r="K14" i="24"/>
  <c r="M14" i="24" s="1"/>
  <c r="J14" i="24"/>
  <c r="G14" i="24"/>
  <c r="O13" i="24"/>
  <c r="N13" i="24"/>
  <c r="P13" i="24" s="1"/>
  <c r="M13" i="24"/>
  <c r="L13" i="24"/>
  <c r="K13" i="24"/>
  <c r="J13" i="24"/>
  <c r="G13" i="24"/>
  <c r="O12" i="24"/>
  <c r="O11" i="24" s="1"/>
  <c r="N12" i="24"/>
  <c r="N11" i="24" s="1"/>
  <c r="P11" i="24" s="1"/>
  <c r="L12" i="24"/>
  <c r="L11" i="24" s="1"/>
  <c r="K12" i="24"/>
  <c r="K11" i="24" s="1"/>
  <c r="M11" i="24" s="1"/>
  <c r="J12" i="24"/>
  <c r="G12" i="24"/>
  <c r="I11" i="24"/>
  <c r="H11" i="24"/>
  <c r="J11" i="24" s="1"/>
  <c r="F11" i="24"/>
  <c r="E11" i="24"/>
  <c r="G11" i="24" s="1"/>
  <c r="O10" i="24"/>
  <c r="N10" i="24"/>
  <c r="P10" i="24" s="1"/>
  <c r="L10" i="24"/>
  <c r="K10" i="24"/>
  <c r="M10" i="24" s="1"/>
  <c r="J10" i="24"/>
  <c r="G10" i="24"/>
  <c r="O9" i="24"/>
  <c r="N9" i="24"/>
  <c r="P9" i="24" s="1"/>
  <c r="M9" i="24"/>
  <c r="L9" i="24"/>
  <c r="K9" i="24"/>
  <c r="J9" i="24"/>
  <c r="G9" i="24"/>
  <c r="O8" i="24"/>
  <c r="O7" i="24" s="1"/>
  <c r="N8" i="24"/>
  <c r="N7" i="24" s="1"/>
  <c r="L8" i="24"/>
  <c r="L7" i="24" s="1"/>
  <c r="K8" i="24"/>
  <c r="K7" i="24" s="1"/>
  <c r="J8" i="24"/>
  <c r="G8" i="24"/>
  <c r="I7" i="24"/>
  <c r="I22" i="24" s="1"/>
  <c r="H7" i="24"/>
  <c r="J7" i="24" s="1"/>
  <c r="F7" i="24"/>
  <c r="F22" i="24" s="1"/>
  <c r="E7" i="24"/>
  <c r="G7" i="24" s="1"/>
  <c r="J117" i="20"/>
  <c r="G117" i="20"/>
  <c r="J115" i="20"/>
  <c r="E115" i="20"/>
  <c r="E112" i="20" s="1"/>
  <c r="G112" i="20" s="1"/>
  <c r="J114" i="20"/>
  <c r="G114" i="20"/>
  <c r="J113" i="20"/>
  <c r="G113" i="20"/>
  <c r="I112" i="20"/>
  <c r="H112" i="20"/>
  <c r="J112" i="20" s="1"/>
  <c r="F112" i="20"/>
  <c r="J111" i="20"/>
  <c r="G111" i="20"/>
  <c r="J110" i="20"/>
  <c r="G110" i="20"/>
  <c r="J109" i="20"/>
  <c r="G109" i="20"/>
  <c r="J108" i="20"/>
  <c r="G108" i="20"/>
  <c r="J107" i="20"/>
  <c r="G107" i="20"/>
  <c r="I106" i="20"/>
  <c r="H106" i="20"/>
  <c r="J106" i="20" s="1"/>
  <c r="F106" i="20"/>
  <c r="G106" i="20" s="1"/>
  <c r="E106" i="20"/>
  <c r="J105" i="20"/>
  <c r="G105" i="20"/>
  <c r="J104" i="20"/>
  <c r="G104" i="20"/>
  <c r="I103" i="20"/>
  <c r="H103" i="20"/>
  <c r="J103" i="20" s="1"/>
  <c r="F103" i="20"/>
  <c r="E103" i="20"/>
  <c r="G103" i="20" s="1"/>
  <c r="J102" i="20"/>
  <c r="G102" i="20"/>
  <c r="J101" i="20"/>
  <c r="G101" i="20"/>
  <c r="I100" i="20"/>
  <c r="H100" i="20"/>
  <c r="J100" i="20" s="1"/>
  <c r="F100" i="20"/>
  <c r="E100" i="20"/>
  <c r="G100" i="20" s="1"/>
  <c r="J99" i="20"/>
  <c r="G99" i="20"/>
  <c r="J98" i="20"/>
  <c r="G98" i="20"/>
  <c r="J97" i="20"/>
  <c r="G97" i="20"/>
  <c r="J96" i="20"/>
  <c r="G96" i="20"/>
  <c r="J95" i="20"/>
  <c r="G95" i="20"/>
  <c r="I94" i="20"/>
  <c r="H94" i="20"/>
  <c r="J94" i="20" s="1"/>
  <c r="F94" i="20"/>
  <c r="G94" i="20" s="1"/>
  <c r="E94" i="20"/>
  <c r="J93" i="20"/>
  <c r="G93" i="20"/>
  <c r="J92" i="20"/>
  <c r="G92" i="20"/>
  <c r="J91" i="20"/>
  <c r="G91" i="20"/>
  <c r="I90" i="20"/>
  <c r="H90" i="20"/>
  <c r="J90" i="20" s="1"/>
  <c r="F90" i="20"/>
  <c r="G90" i="20" s="1"/>
  <c r="E90" i="20"/>
  <c r="J89" i="20"/>
  <c r="G89" i="20"/>
  <c r="J88" i="20"/>
  <c r="G88" i="20"/>
  <c r="J87" i="20"/>
  <c r="G87" i="20"/>
  <c r="I86" i="20"/>
  <c r="I85" i="20" s="1"/>
  <c r="H86" i="20"/>
  <c r="J86" i="20" s="1"/>
  <c r="F86" i="20"/>
  <c r="G86" i="20" s="1"/>
  <c r="E86" i="20"/>
  <c r="E85" i="20"/>
  <c r="J84" i="20"/>
  <c r="G84" i="20"/>
  <c r="J83" i="20"/>
  <c r="G83" i="20"/>
  <c r="J82" i="20"/>
  <c r="G82" i="20"/>
  <c r="J81" i="20"/>
  <c r="G81" i="20"/>
  <c r="I80" i="20"/>
  <c r="H80" i="20"/>
  <c r="J80" i="20" s="1"/>
  <c r="F80" i="20"/>
  <c r="E80" i="20"/>
  <c r="G80" i="20" s="1"/>
  <c r="J79" i="20"/>
  <c r="G79" i="20"/>
  <c r="J78" i="20"/>
  <c r="G78" i="20"/>
  <c r="I77" i="20"/>
  <c r="H77" i="20"/>
  <c r="J77" i="20" s="1"/>
  <c r="F77" i="20"/>
  <c r="E77" i="20"/>
  <c r="G77" i="20" s="1"/>
  <c r="J76" i="20"/>
  <c r="G76" i="20"/>
  <c r="J75" i="20"/>
  <c r="G75" i="20"/>
  <c r="J74" i="20"/>
  <c r="G74" i="20"/>
  <c r="I73" i="20"/>
  <c r="H73" i="20"/>
  <c r="J73" i="20" s="1"/>
  <c r="F73" i="20"/>
  <c r="E73" i="20"/>
  <c r="G73" i="20" s="1"/>
  <c r="J72" i="20"/>
  <c r="G72" i="20"/>
  <c r="J71" i="20"/>
  <c r="G71" i="20"/>
  <c r="J70" i="20"/>
  <c r="G70" i="20"/>
  <c r="J69" i="20"/>
  <c r="G69" i="20"/>
  <c r="I68" i="20"/>
  <c r="H68" i="20"/>
  <c r="J68" i="20" s="1"/>
  <c r="G68" i="20"/>
  <c r="F68" i="20"/>
  <c r="E68" i="20"/>
  <c r="J67" i="20"/>
  <c r="G67" i="20"/>
  <c r="J66" i="20"/>
  <c r="G66" i="20"/>
  <c r="J65" i="20"/>
  <c r="G65" i="20"/>
  <c r="I64" i="20"/>
  <c r="H64" i="20"/>
  <c r="J64" i="20" s="1"/>
  <c r="F64" i="20"/>
  <c r="F63" i="20" s="1"/>
  <c r="E64" i="20"/>
  <c r="G64" i="20" s="1"/>
  <c r="I63" i="20"/>
  <c r="H63" i="20"/>
  <c r="J63" i="20" s="1"/>
  <c r="J62" i="20"/>
  <c r="G62" i="20"/>
  <c r="J60" i="20"/>
  <c r="G60" i="20"/>
  <c r="J59" i="20"/>
  <c r="G59" i="20"/>
  <c r="J58" i="20"/>
  <c r="G58" i="20"/>
  <c r="J57" i="20"/>
  <c r="G57" i="20"/>
  <c r="J56" i="20"/>
  <c r="G56" i="20"/>
  <c r="I55" i="20"/>
  <c r="I54" i="20" s="1"/>
  <c r="H55" i="20"/>
  <c r="H54" i="20" s="1"/>
  <c r="J54" i="20" s="1"/>
  <c r="F55" i="20"/>
  <c r="F54" i="20" s="1"/>
  <c r="E55" i="20"/>
  <c r="E54" i="20" s="1"/>
  <c r="G54" i="20" s="1"/>
  <c r="J53" i="20"/>
  <c r="G53" i="20"/>
  <c r="J52" i="20"/>
  <c r="G52" i="20"/>
  <c r="I51" i="20"/>
  <c r="J51" i="20" s="1"/>
  <c r="H51" i="20"/>
  <c r="F51" i="20"/>
  <c r="E51" i="20"/>
  <c r="G51" i="20" s="1"/>
  <c r="J50" i="20"/>
  <c r="G50" i="20"/>
  <c r="J49" i="20"/>
  <c r="G49" i="20"/>
  <c r="J48" i="20"/>
  <c r="G48" i="20"/>
  <c r="J47" i="20"/>
  <c r="G47" i="20"/>
  <c r="I46" i="20"/>
  <c r="H46" i="20"/>
  <c r="J46" i="20" s="1"/>
  <c r="F46" i="20"/>
  <c r="E46" i="20"/>
  <c r="G46" i="20" s="1"/>
  <c r="J45" i="20"/>
  <c r="G45" i="20"/>
  <c r="J44" i="20"/>
  <c r="G44" i="20"/>
  <c r="J43" i="20"/>
  <c r="G43" i="20"/>
  <c r="I42" i="20"/>
  <c r="H42" i="20"/>
  <c r="J42" i="20" s="1"/>
  <c r="F42" i="20"/>
  <c r="E42" i="20"/>
  <c r="G42" i="20" s="1"/>
  <c r="J41" i="20"/>
  <c r="G41" i="20"/>
  <c r="J40" i="20"/>
  <c r="G40" i="20"/>
  <c r="J39" i="20"/>
  <c r="G39" i="20"/>
  <c r="I38" i="20"/>
  <c r="H38" i="20"/>
  <c r="J38" i="20" s="1"/>
  <c r="F38" i="20"/>
  <c r="E38" i="20"/>
  <c r="G38" i="20" s="1"/>
  <c r="I37" i="20"/>
  <c r="H37" i="20"/>
  <c r="J37" i="20" s="1"/>
  <c r="F37" i="20"/>
  <c r="E37" i="20"/>
  <c r="G37" i="20" s="1"/>
  <c r="J36" i="20"/>
  <c r="G36" i="20"/>
  <c r="J35" i="20"/>
  <c r="G35" i="20"/>
  <c r="J34" i="20"/>
  <c r="G34" i="20"/>
  <c r="J33" i="20"/>
  <c r="G33" i="20"/>
  <c r="J32" i="20"/>
  <c r="G32" i="20"/>
  <c r="I31" i="20"/>
  <c r="J31" i="20" s="1"/>
  <c r="H31" i="20"/>
  <c r="F31" i="20"/>
  <c r="E31" i="20"/>
  <c r="G31" i="20" s="1"/>
  <c r="J30" i="20"/>
  <c r="G30" i="20"/>
  <c r="J29" i="20"/>
  <c r="G29" i="20"/>
  <c r="J28" i="20"/>
  <c r="G28" i="20"/>
  <c r="J27" i="20"/>
  <c r="G27" i="20"/>
  <c r="I26" i="20"/>
  <c r="H26" i="20"/>
  <c r="J26" i="20" s="1"/>
  <c r="F26" i="20"/>
  <c r="E26" i="20"/>
  <c r="G26" i="20" s="1"/>
  <c r="J25" i="20"/>
  <c r="G25" i="20"/>
  <c r="J24" i="20"/>
  <c r="G24" i="20"/>
  <c r="J23" i="20"/>
  <c r="G23" i="20"/>
  <c r="J22" i="20"/>
  <c r="G22" i="20"/>
  <c r="I21" i="20"/>
  <c r="H21" i="20"/>
  <c r="J21" i="20" s="1"/>
  <c r="G21" i="20"/>
  <c r="F21" i="20"/>
  <c r="E21" i="20"/>
  <c r="E20" i="20" s="1"/>
  <c r="H20" i="20"/>
  <c r="F20" i="20"/>
  <c r="J19" i="20"/>
  <c r="G19" i="20"/>
  <c r="J18" i="20"/>
  <c r="G18" i="20"/>
  <c r="J17" i="20"/>
  <c r="G17" i="20"/>
  <c r="I16" i="20"/>
  <c r="H16" i="20"/>
  <c r="H14" i="20" s="1"/>
  <c r="G16" i="20"/>
  <c r="F16" i="20"/>
  <c r="E16" i="20"/>
  <c r="J15" i="20"/>
  <c r="G15" i="20"/>
  <c r="F14" i="20"/>
  <c r="J13" i="20"/>
  <c r="G13" i="20"/>
  <c r="J12" i="20"/>
  <c r="G12" i="20"/>
  <c r="J11" i="20"/>
  <c r="G11" i="20"/>
  <c r="I10" i="20"/>
  <c r="J10" i="20" s="1"/>
  <c r="H10" i="20"/>
  <c r="F10" i="20"/>
  <c r="E10" i="20"/>
  <c r="G10" i="20" s="1"/>
  <c r="J9" i="20"/>
  <c r="G9" i="20"/>
  <c r="J8" i="20"/>
  <c r="G8" i="20"/>
  <c r="I7" i="20"/>
  <c r="H7" i="20"/>
  <c r="J7" i="20" s="1"/>
  <c r="G7" i="20"/>
  <c r="F7" i="20"/>
  <c r="F61" i="20" s="1"/>
  <c r="E7" i="20"/>
  <c r="M7" i="24" l="1"/>
  <c r="K22" i="24"/>
  <c r="P7" i="24"/>
  <c r="O22" i="24"/>
  <c r="L23" i="24"/>
  <c r="L22" i="24"/>
  <c r="P24" i="24"/>
  <c r="N23" i="24"/>
  <c r="P23" i="24" s="1"/>
  <c r="E22" i="24"/>
  <c r="G22" i="24" s="1"/>
  <c r="E23" i="24"/>
  <c r="G23" i="24" s="1"/>
  <c r="H22" i="24"/>
  <c r="J22" i="24" s="1"/>
  <c r="M8" i="24"/>
  <c r="N19" i="24"/>
  <c r="P19" i="24" s="1"/>
  <c r="J24" i="24"/>
  <c r="K24" i="24"/>
  <c r="P8" i="24"/>
  <c r="P12" i="24"/>
  <c r="P25" i="24"/>
  <c r="M34" i="24"/>
  <c r="M12" i="24"/>
  <c r="I116" i="20"/>
  <c r="F85" i="20"/>
  <c r="F116" i="20" s="1"/>
  <c r="H85" i="20"/>
  <c r="J85" i="20" s="1"/>
  <c r="E63" i="20"/>
  <c r="G115" i="20"/>
  <c r="G20" i="20"/>
  <c r="E14" i="20"/>
  <c r="G14" i="20" s="1"/>
  <c r="E61" i="20"/>
  <c r="G61" i="20" s="1"/>
  <c r="I20" i="20"/>
  <c r="J20" i="20" s="1"/>
  <c r="J16" i="20"/>
  <c r="J55" i="20"/>
  <c r="H61" i="20"/>
  <c r="G55" i="20"/>
  <c r="K23" i="24" l="1"/>
  <c r="M23" i="24" s="1"/>
  <c r="M24" i="24"/>
  <c r="N22" i="24"/>
  <c r="P22" i="24" s="1"/>
  <c r="M22" i="24"/>
  <c r="G85" i="20"/>
  <c r="G63" i="20"/>
  <c r="E116" i="20"/>
  <c r="G116" i="20" s="1"/>
  <c r="H116" i="20"/>
  <c r="J116" i="20" s="1"/>
  <c r="I14" i="20"/>
  <c r="I61" i="20" l="1"/>
  <c r="J61" i="20" s="1"/>
  <c r="J14" i="20"/>
</calcChain>
</file>

<file path=xl/sharedStrings.xml><?xml version="1.0" encoding="utf-8"?>
<sst xmlns="http://schemas.openxmlformats.org/spreadsheetml/2006/main" count="764" uniqueCount="522">
  <si>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</si>
  <si>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</si>
  <si>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</si>
  <si>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</si>
  <si>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</si>
  <si>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</si>
  <si>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</si>
  <si>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</si>
  <si>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</si>
  <si>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</si>
  <si>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</si>
  <si>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</si>
  <si>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</si>
  <si>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</si>
  <si>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</si>
  <si>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</si>
  <si>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</si>
  <si>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</si>
  <si>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</si>
  <si>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</si>
  <si>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</si>
  <si>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</si>
  <si>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</si>
  <si>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</si>
  <si>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</si>
  <si>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</si>
  <si>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</si>
  <si>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</si>
  <si>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</si>
  <si>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</si>
  <si>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</si>
  <si>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</si>
  <si>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</si>
  <si>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</si>
  <si>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</si>
  <si>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</si>
  <si>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</si>
  <si>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</si>
  <si>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</si>
  <si>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</si>
  <si>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</si>
  <si>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</si>
  <si>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</si>
  <si>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</si>
  <si>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</si>
  <si>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</si>
  <si>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</si>
  <si>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</si>
  <si>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</si>
  <si>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</si>
  <si>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</si>
  <si>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</si>
  <si>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</si>
  <si>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</si>
  <si>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</si>
  <si>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</si>
  <si>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</si>
  <si>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</si>
  <si>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</si>
  <si>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</si>
  <si>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</si>
  <si>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</si>
  <si>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</si>
  <si>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</si>
  <si>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</si>
  <si>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</si>
  <si>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</si>
  <si>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</si>
  <si>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</si>
  <si>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</si>
  <si>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</si>
  <si>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</si>
  <si>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</si>
  <si>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</si>
  <si>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</si>
  <si>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</si>
  <si>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</si>
  <si>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</si>
  <si>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</si>
  <si>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</si>
  <si>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</si>
  <si>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</si>
  <si>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</si>
  <si>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</si>
  <si>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</si>
  <si>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</si>
  <si>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</si>
  <si>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</si>
  <si>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</si>
  <si>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</si>
  <si>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</si>
  <si>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</si>
  <si>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</si>
  <si>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</si>
  <si>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</si>
  <si>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</si>
  <si>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</si>
  <si>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</si>
  <si>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</si>
  <si>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</si>
  <si>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</si>
  <si>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</si>
  <si>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</si>
  <si>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</si>
  <si>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</si>
  <si>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</si>
  <si>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</si>
  <si>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</si>
  <si>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</si>
  <si>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</si>
  <si>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</si>
  <si>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</si>
  <si>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</si>
  <si>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</si>
  <si>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</si>
  <si>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</si>
  <si>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</si>
  <si>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</si>
  <si>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</si>
  <si>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</si>
  <si>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</si>
  <si>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</si>
  <si>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</si>
  <si>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</si>
  <si>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</si>
  <si>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</si>
  <si>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</si>
  <si>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</si>
  <si>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</si>
  <si>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</si>
  <si>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</si>
  <si>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</si>
  <si>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</si>
  <si>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</si>
  <si>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</si>
  <si>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</si>
  <si>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</si>
  <si>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</si>
  <si>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</si>
  <si>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</si>
  <si>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</si>
  <si>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</si>
  <si>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</si>
  <si>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</si>
  <si>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</si>
  <si>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</si>
  <si>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</si>
  <si>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</si>
  <si>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</si>
  <si>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</si>
  <si>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</si>
  <si>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</si>
  <si>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</si>
  <si>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</si>
  <si>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</si>
  <si>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</si>
  <si>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</si>
  <si>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</si>
  <si>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</si>
  <si>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</si>
  <si>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</si>
  <si>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</si>
  <si>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</si>
  <si>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</si>
  <si>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</si>
  <si>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</si>
  <si>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</si>
  <si>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</si>
  <si>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</si>
  <si>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</si>
  <si>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</si>
  <si>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</si>
  <si>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</si>
  <si>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</si>
  <si>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</si>
  <si>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</si>
  <si>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</si>
  <si>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</si>
  <si>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</si>
  <si>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</si>
  <si>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</si>
  <si>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</si>
  <si>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</si>
  <si>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</si>
  <si>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</si>
  <si>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</si>
  <si>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</si>
  <si>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</si>
  <si>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</si>
  <si>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</si>
  <si>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</si>
  <si>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</si>
  <si>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</si>
  <si>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</si>
  <si>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</si>
  <si>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</si>
  <si>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</si>
  <si>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</si>
  <si>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</si>
  <si>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</si>
  <si>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</si>
  <si>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</si>
  <si>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</si>
  <si>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</si>
  <si>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</si>
  <si>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</si>
  <si>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</si>
  <si>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</si>
  <si>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</si>
  <si>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</si>
  <si>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</si>
  <si>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</si>
  <si>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</si>
  <si>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</si>
  <si>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</si>
  <si>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</si>
  <si>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</si>
  <si>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</si>
  <si>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</si>
  <si>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</si>
  <si>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</si>
  <si>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</si>
  <si>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</si>
  <si>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</si>
  <si>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</si>
  <si>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</si>
  <si>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</si>
  <si>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</si>
  <si>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</si>
  <si>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</si>
  <si>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</si>
  <si>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</si>
  <si>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</si>
  <si>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</si>
  <si>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</si>
  <si>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</si>
  <si>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</si>
  <si>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</si>
  <si>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</si>
  <si>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</si>
  <si>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</si>
  <si>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</si>
  <si>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</si>
  <si>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</si>
  <si>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</si>
  <si>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</si>
  <si>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</si>
  <si>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</si>
  <si>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</si>
  <si>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</si>
  <si>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</si>
  <si>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</si>
  <si>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</si>
  <si>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</si>
  <si>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</si>
  <si>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</si>
  <si>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</si>
  <si>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</si>
  <si>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</si>
  <si>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</si>
  <si>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</si>
  <si>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</si>
  <si>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</si>
  <si>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</si>
  <si>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</si>
  <si>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</si>
  <si>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</si>
  <si>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</si>
  <si>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</si>
  <si>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</si>
  <si>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</si>
  <si>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</si>
  <si>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</si>
  <si>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</si>
  <si>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</si>
  <si>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</si>
  <si>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</si>
  <si>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</si>
  <si>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</si>
  <si>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</si>
  <si>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</si>
  <si>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</si>
  <si>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</si>
  <si>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</si>
  <si>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</si>
  <si>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</si>
  <si>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</si>
  <si>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</si>
  <si>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</si>
  <si>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</si>
  <si>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</si>
  <si>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</si>
  <si>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</si>
  <si>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</si>
  <si>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</si>
  <si>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</si>
  <si>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</si>
  <si>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</si>
  <si>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</si>
  <si>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</si>
  <si>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</si>
  <si>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</si>
  <si>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</si>
  <si>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</si>
  <si>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</si>
  <si>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</si>
  <si>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</si>
  <si>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</si>
  <si>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</si>
  <si>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</si>
  <si>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</si>
  <si>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</si>
  <si>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</si>
  <si>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</si>
  <si>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</si>
  <si>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</si>
  <si>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</si>
  <si>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</si>
  <si>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</si>
  <si>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</si>
  <si>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</si>
  <si>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</si>
  <si>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</si>
  <si>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</si>
  <si>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</si>
  <si>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</si>
  <si>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</si>
  <si>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</si>
  <si>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</si>
  <si>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</si>
  <si>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</si>
  <si>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</si>
  <si>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</si>
  <si>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</si>
  <si>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</si>
  <si>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</si>
  <si>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</si>
  <si>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</si>
  <si>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</si>
  <si>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</si>
  <si>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</si>
  <si>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</si>
  <si>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</si>
  <si>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</si>
  <si>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</si>
  <si>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</si>
  <si>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</si>
  <si>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</si>
  <si>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</si>
  <si>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</si>
  <si>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</si>
  <si>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</si>
  <si>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</si>
  <si>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</si>
  <si>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</si>
  <si>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</si>
  <si>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</si>
  <si>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</si>
  <si>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</si>
  <si>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</si>
  <si>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</si>
  <si>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</si>
  <si>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</si>
  <si>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</si>
  <si>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</si>
  <si>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</si>
  <si>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</si>
  <si>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</si>
  <si>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</si>
  <si>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</si>
  <si>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</si>
  <si>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</si>
  <si>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</si>
  <si>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</si>
  <si>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</si>
  <si>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</si>
  <si>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</si>
  <si>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</si>
  <si>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</si>
  <si>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</si>
  <si>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</si>
  <si>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</si>
  <si>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</si>
  <si>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</si>
  <si>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</si>
  <si>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</si>
  <si>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</si>
  <si>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</si>
  <si>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</si>
  <si>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</si>
  <si>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</si>
  <si>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</si>
  <si>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</si>
  <si>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</si>
  <si>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</si>
  <si>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</si>
  <si>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</si>
  <si>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</si>
  <si>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</si>
  <si>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</si>
  <si>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</si>
  <si>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</si>
  <si>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</si>
  <si>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</si>
  <si>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</si>
  <si>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</si>
  <si>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</si>
  <si>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</si>
  <si>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</si>
  <si>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</si>
  <si>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</si>
  <si>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</si>
  <si>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</si>
  <si>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</si>
  <si>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</si>
  <si>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</si>
  <si>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</si>
  <si>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</si>
  <si>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</si>
  <si>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</si>
  <si>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</si>
  <si>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</si>
  <si>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</si>
  <si>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</si>
  <si>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</si>
  <si>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</si>
  <si>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</si>
  <si>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</si>
  <si>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</si>
  <si>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</si>
  <si>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</si>
  <si>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</si>
  <si>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</si>
  <si>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</si>
  <si>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</si>
  <si>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</si>
  <si>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</si>
  <si>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</si>
  <si>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</si>
  <si>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</si>
  <si>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</si>
  <si>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</si>
  <si>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</si>
  <si>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</si>
  <si>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</si>
  <si>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</si>
  <si>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</si>
  <si>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</si>
  <si>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</si>
  <si>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</si>
  <si>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</si>
  <si>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</si>
  <si>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</si>
  <si>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</si>
  <si>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</si>
  <si>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</si>
  <si>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</si>
  <si>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</si>
  <si>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</si>
  <si>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</si>
  <si>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</si>
  <si>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</si>
  <si>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</si>
  <si>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</si>
  <si>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</si>
  <si>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</si>
  <si>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</si>
  <si>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080051022</t>
  </si>
  <si>
    <t>26187994862</t>
  </si>
  <si>
    <t>74780000M0GHQ1VXJU20</t>
  </si>
  <si>
    <t>199</t>
  </si>
  <si>
    <t>CROATIA osiguranje d.d.</t>
  </si>
  <si>
    <t>10 000</t>
  </si>
  <si>
    <t>ZAGREB</t>
  </si>
  <si>
    <t>Vatroslava Jagića 33</t>
  </si>
  <si>
    <t>info@crosig.hr</t>
  </si>
  <si>
    <t>www.crosig.hr</t>
  </si>
  <si>
    <t>KN</t>
  </si>
  <si>
    <t>RN</t>
  </si>
  <si>
    <t>No</t>
  </si>
  <si>
    <t>Jelena Matijević</t>
  </si>
  <si>
    <t>072 00 1884</t>
  </si>
  <si>
    <t>izdavatelji@crosig.hr</t>
  </si>
  <si>
    <t>As at: 31.3.2023</t>
  </si>
  <si>
    <t>For the period: 1.1.2023 - 31.3.2023</t>
  </si>
  <si>
    <t>For the period: For the period: 1.1.2023 - 31.3.2023</t>
  </si>
  <si>
    <t>NOTES TO THE FINANCIAL STATEMENTS – TFI</t>
  </si>
  <si>
    <t>a)</t>
  </si>
  <si>
    <t>Details are disclosed in the quarterly management report within unconsolidated unaudited quarterly report, for the period 1 January 2023 - 31 March 2023.</t>
  </si>
  <si>
    <t>b)</t>
  </si>
  <si>
    <t>The Annual Financial Report for 2021, for the purpose of understanding the information published in the notes to the financial statements prepared for the first-quarter of 2023, is available on the company's official website,</t>
  </si>
  <si>
    <t>the official website of the Zagreb Stock Exchange and the Croatian Financial Services Supervisory Agency’s Official Register.</t>
  </si>
  <si>
    <t>c)</t>
  </si>
  <si>
    <t>Accounting policies which are used in the preparation of financial statements for the reporting period are the same as those which are used for preparation of the audited financial statements for the year 2022.</t>
  </si>
  <si>
    <t>Details are disclosed in the notes to the quarterly report</t>
  </si>
  <si>
    <t>d)</t>
  </si>
  <si>
    <t>Details are disclosed in the notes to the unconsolidated unaudited quarterly report, for the period 1 January 2023 - 31 March 2023.</t>
  </si>
  <si>
    <t>e)</t>
  </si>
  <si>
    <t xml:space="preserve">2. </t>
  </si>
  <si>
    <t>The unconsolidated unaudited quarterly report, for the period 1 January 2023 - 31 March 2023  is prepared applying the same accounting policies as in the latest annual financial statements for 2022,</t>
  </si>
  <si>
    <t>which are available on the company's official website, the official website of the Zagreb Stock Exchange and the Croatian Financial Services Supervisory Agency’s Official Register.</t>
  </si>
  <si>
    <t xml:space="preserve">3. </t>
  </si>
  <si>
    <t>Details are disclosed in the quarterly management report within unconsolidated unaudited quarterly report, for the period 1 January 2023 - 31 March 2023</t>
  </si>
  <si>
    <t>5.</t>
  </si>
  <si>
    <t>6.</t>
  </si>
  <si>
    <t>7.</t>
  </si>
  <si>
    <t>8.</t>
  </si>
  <si>
    <t>9.</t>
  </si>
  <si>
    <t>10.</t>
  </si>
  <si>
    <t>11.</t>
  </si>
  <si>
    <t>The Company has no participation certificates, convertible debentures, warrants, options or similar securities or rights.</t>
  </si>
  <si>
    <t>12.</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</si>
  <si>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</si>
  <si>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</si>
  <si>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</si>
  <si>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</si>
  <si>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</si>
  <si>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</si>
  <si>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Company has no material arrangement that are not included in the presented financial statements.</t>
  </si>
  <si>
    <t>17.</t>
  </si>
  <si>
    <r>
      <t xml:space="preserve">NOTES TO FINANCIAL STATEMENTS - TFI
(drawn up for quarterly reporting periods)
Name of the issuer:  </t>
    </r>
    <r>
      <rPr>
        <b/>
        <sz val="8"/>
        <rFont val="Arial"/>
        <family val="2"/>
        <charset val="238"/>
      </rPr>
      <t>Croatia osiguranje d.d.</t>
    </r>
    <r>
      <rPr>
        <sz val="8"/>
        <rFont val="Arial"/>
        <family val="2"/>
        <charset val="238"/>
      </rPr>
      <t xml:space="preserve">
Personal identification number (OIB):   </t>
    </r>
    <r>
      <rPr>
        <b/>
        <sz val="8"/>
        <rFont val="Arial"/>
        <family val="2"/>
        <charset val="238"/>
      </rPr>
      <t>26187994862</t>
    </r>
    <r>
      <rPr>
        <sz val="8"/>
        <rFont val="Arial"/>
        <family val="2"/>
        <charset val="238"/>
      </rPr>
      <t xml:space="preserve">
Reporting period: </t>
    </r>
    <r>
      <rPr>
        <b/>
        <sz val="8"/>
        <rFont val="Arial"/>
        <family val="2"/>
        <charset val="238"/>
      </rPr>
      <t>1.1.2023 - 31.3.2023</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r>
  </si>
  <si>
    <t>The Company has no shares in companies having unlimited 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</si>
</sst>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8"/>
      <name val="Arial"/>
      <family val="2"/>
      <charset val="238"/>
    </font>
    <font>
      <b/>
      <sz val="10"/>
      <name val="Arial"/>
      <family val="2"/>
      <charset val="238"/>
    </font>
  </fonts>
  <fills count="11">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207">
    <xf numFmtId="0" fontId="0" fillId="0" borderId="0" xfId="0"/>
    <xf numFmtId="0" fontId="0" fillId="0" borderId="0" xfId="0" applyFill="1" applyProtection="1"/>
    <xf numFmtId="0" fontId="0" fillId="0" borderId="0" xfId="0" applyProtection="1"/>
    <xf numFmtId="0" fontId="8" fillId="0" borderId="0" xfId="0" applyFont="1" applyFill="1" applyProtection="1"/>
    <xf numFmtId="0" fontId="8" fillId="0" borderId="0" xfId="0" applyFont="1" applyProtection="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Border="1" applyAlignment="1">
      <alignment horizontal="center" vertical="center"/>
    </xf>
    <xf numFmtId="0" fontId="13" fillId="2" borderId="7" xfId="5" applyFont="1" applyFill="1" applyBorder="1" applyAlignment="1">
      <alignment horizontal="center" vertical="center"/>
    </xf>
    <xf numFmtId="0" fontId="6" fillId="2" borderId="0" xfId="5" applyFont="1" applyFill="1" applyBorder="1" applyAlignment="1">
      <alignment horizontal="center" vertical="center"/>
    </xf>
    <xf numFmtId="0" fontId="6" fillId="2" borderId="10" xfId="5" applyFont="1" applyFill="1" applyBorder="1" applyAlignment="1">
      <alignment vertical="center"/>
    </xf>
    <xf numFmtId="0" fontId="16" fillId="0" borderId="0" xfId="5" applyFont="1" applyFill="1"/>
    <xf numFmtId="0" fontId="5" fillId="2" borderId="6" xfId="5" applyFont="1" applyFill="1" applyBorder="1" applyAlignment="1">
      <alignment vertical="center" wrapText="1"/>
    </xf>
    <xf numFmtId="0" fontId="5" fillId="2" borderId="0" xfId="5" applyFont="1" applyFill="1" applyBorder="1" applyAlignment="1">
      <alignment horizontal="right" vertical="center" wrapText="1"/>
    </xf>
    <xf numFmtId="0" fontId="5" fillId="2" borderId="0" xfId="5" applyFont="1" applyFill="1" applyBorder="1" applyAlignment="1">
      <alignment vertical="center" wrapText="1"/>
    </xf>
    <xf numFmtId="14" fontId="5" fillId="4" borderId="0" xfId="5" applyNumberFormat="1" applyFont="1" applyFill="1" applyBorder="1" applyAlignment="1" applyProtection="1">
      <alignment horizontal="center" vertical="center"/>
      <protection locked="0"/>
    </xf>
    <xf numFmtId="1" fontId="5" fillId="4" borderId="0" xfId="5" applyNumberFormat="1" applyFont="1" applyFill="1" applyBorder="1" applyAlignment="1" applyProtection="1">
      <alignment horizontal="center" vertical="center"/>
      <protection locked="0"/>
    </xf>
    <xf numFmtId="0" fontId="6" fillId="2" borderId="7" xfId="5" applyFont="1" applyFill="1" applyBorder="1" applyAlignment="1">
      <alignment vertical="center"/>
    </xf>
    <xf numFmtId="14" fontId="5" fillId="5" borderId="0" xfId="5" applyNumberFormat="1" applyFont="1" applyFill="1" applyBorder="1" applyAlignment="1" applyProtection="1">
      <alignment horizontal="center" vertical="center"/>
      <protection locked="0"/>
    </xf>
    <xf numFmtId="0" fontId="2" fillId="6" borderId="0" xfId="5" applyFill="1"/>
    <xf numFmtId="1" fontId="5" fillId="3" borderId="11" xfId="5" applyNumberFormat="1" applyFont="1" applyFill="1" applyBorder="1" applyAlignment="1" applyProtection="1">
      <alignment horizontal="center" vertical="center"/>
      <protection locked="0"/>
    </xf>
    <xf numFmtId="1" fontId="5" fillId="5" borderId="0" xfId="5" applyNumberFormat="1" applyFont="1" applyFill="1" applyBorder="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applyBorder="1"/>
    <xf numFmtId="0" fontId="14" fillId="2" borderId="0" xfId="5" applyFont="1" applyFill="1" applyBorder="1" applyAlignment="1">
      <alignment wrapText="1"/>
    </xf>
    <xf numFmtId="0" fontId="14" fillId="2" borderId="7" xfId="5" applyFont="1" applyFill="1" applyBorder="1"/>
    <xf numFmtId="0" fontId="6" fillId="2" borderId="0" xfId="5" applyFont="1" applyFill="1" applyBorder="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Border="1" applyAlignment="1">
      <alignment vertical="center"/>
    </xf>
    <xf numFmtId="0" fontId="14" fillId="2" borderId="0" xfId="5" applyFont="1" applyFill="1" applyBorder="1" applyAlignment="1">
      <alignment vertical="top"/>
    </xf>
    <xf numFmtId="0" fontId="5" fillId="3" borderId="11" xfId="5" applyFont="1" applyFill="1" applyBorder="1" applyAlignment="1" applyProtection="1">
      <alignment horizontal="center" vertical="center"/>
      <protection locked="0"/>
    </xf>
    <xf numFmtId="0" fontId="5" fillId="2" borderId="0" xfId="5" applyFont="1" applyFill="1" applyBorder="1" applyAlignment="1">
      <alignment vertical="center"/>
    </xf>
    <xf numFmtId="0" fontId="14" fillId="2" borderId="0" xfId="5" applyFont="1" applyFill="1" applyBorder="1" applyAlignment="1">
      <alignment vertical="center"/>
    </xf>
    <xf numFmtId="0" fontId="14" fillId="2" borderId="7" xfId="5" applyFont="1" applyFill="1" applyBorder="1" applyAlignment="1">
      <alignment vertical="center"/>
    </xf>
    <xf numFmtId="0" fontId="14" fillId="2" borderId="0" xfId="5" applyFont="1" applyFill="1" applyBorder="1" applyAlignment="1"/>
    <xf numFmtId="0" fontId="17" fillId="2" borderId="0" xfId="5" applyFont="1" applyFill="1" applyBorder="1" applyAlignment="1">
      <alignment vertical="center"/>
    </xf>
    <xf numFmtId="0" fontId="17" fillId="2" borderId="7" xfId="5" applyFont="1" applyFill="1" applyBorder="1" applyAlignment="1">
      <alignment vertical="center"/>
    </xf>
    <xf numFmtId="0" fontId="5" fillId="2" borderId="0" xfId="5" applyFont="1" applyFill="1" applyBorder="1" applyAlignment="1">
      <alignment horizontal="center" vertical="center"/>
    </xf>
    <xf numFmtId="0" fontId="6" fillId="2" borderId="7" xfId="5" applyFont="1" applyFill="1" applyBorder="1" applyAlignment="1">
      <alignment horizontal="center" vertical="center"/>
    </xf>
    <xf numFmtId="0" fontId="14" fillId="2" borderId="0" xfId="5" applyFont="1" applyFill="1" applyBorder="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3" borderId="11" xfId="5" applyNumberFormat="1" applyFont="1" applyFill="1" applyBorder="1" applyAlignment="1" applyProtection="1">
      <alignment horizontal="center" vertical="center"/>
      <protection locked="0"/>
    </xf>
    <xf numFmtId="0" fontId="2" fillId="0" borderId="0" xfId="5" applyFill="1"/>
    <xf numFmtId="0" fontId="5" fillId="2" borderId="6" xfId="5" applyFont="1" applyFill="1" applyBorder="1" applyAlignment="1" applyProtection="1">
      <alignment horizontal="right" vertical="center"/>
      <protection locked="0"/>
    </xf>
    <xf numFmtId="0" fontId="5" fillId="2" borderId="0" xfId="5" applyFont="1" applyFill="1" applyBorder="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7" borderId="6" xfId="5" applyFont="1" applyFill="1" applyBorder="1" applyAlignment="1" applyProtection="1">
      <alignment horizontal="right" vertical="center"/>
      <protection locked="0"/>
    </xf>
    <xf numFmtId="0" fontId="5" fillId="7" borderId="0" xfId="5" applyFont="1" applyFill="1" applyBorder="1" applyAlignment="1" applyProtection="1">
      <alignment horizontal="right" vertical="center"/>
      <protection locked="0"/>
    </xf>
    <xf numFmtId="0" fontId="5" fillId="7" borderId="7" xfId="5" applyFont="1" applyFill="1" applyBorder="1" applyAlignment="1" applyProtection="1">
      <alignment horizontal="center" vertical="center"/>
      <protection locked="0"/>
    </xf>
    <xf numFmtId="0" fontId="5" fillId="3" borderId="9" xfId="5" quotePrefix="1" applyFont="1" applyFill="1" applyBorder="1" applyAlignment="1" applyProtection="1">
      <alignment horizontal="center" vertical="center"/>
      <protection locked="0"/>
    </xf>
    <xf numFmtId="0" fontId="5" fillId="3" borderId="11" xfId="5" quotePrefix="1"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pplyProtection="1">
      <alignment wrapText="1"/>
    </xf>
    <xf numFmtId="0" fontId="18" fillId="0" borderId="0" xfId="0" applyFont="1" applyAlignment="1">
      <alignment vertical="center" wrapText="1"/>
    </xf>
    <xf numFmtId="0" fontId="22" fillId="0" borderId="0" xfId="0" applyFont="1" applyAlignment="1">
      <alignment vertical="center" wrapText="1"/>
    </xf>
    <xf numFmtId="0" fontId="0" fillId="0" borderId="0" xfId="0" applyAlignment="1">
      <alignment wrapText="1"/>
    </xf>
    <xf numFmtId="0" fontId="21" fillId="8" borderId="4" xfId="0" applyFont="1" applyFill="1" applyBorder="1" applyAlignment="1">
      <alignment horizontal="center" vertical="center"/>
    </xf>
    <xf numFmtId="0" fontId="21" fillId="8"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9"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9" borderId="4" xfId="0" applyFont="1" applyFill="1" applyBorder="1" applyAlignment="1">
      <alignment horizontal="center" vertical="center"/>
    </xf>
    <xf numFmtId="0" fontId="22" fillId="9" borderId="4" xfId="0" applyFont="1" applyFill="1" applyBorder="1" applyAlignment="1">
      <alignment horizontal="center" vertical="center" wrapText="1"/>
    </xf>
    <xf numFmtId="0" fontId="21" fillId="9" borderId="4" xfId="0" applyFont="1" applyFill="1" applyBorder="1" applyAlignment="1">
      <alignment vertical="center" wrapText="1"/>
    </xf>
    <xf numFmtId="0" fontId="21"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0" fontId="21" fillId="0" borderId="4" xfId="0" applyFont="1" applyFill="1" applyBorder="1" applyAlignment="1">
      <alignment vertical="center" wrapText="1"/>
    </xf>
    <xf numFmtId="0" fontId="24" fillId="9" borderId="4" xfId="0" applyFont="1" applyFill="1" applyBorder="1" applyAlignment="1">
      <alignment horizontal="center" vertical="center" wrapText="1"/>
    </xf>
    <xf numFmtId="0" fontId="22" fillId="0" borderId="0" xfId="0" applyFont="1" applyAlignment="1">
      <alignment horizontal="right" vertical="center" wrapText="1"/>
    </xf>
    <xf numFmtId="0" fontId="8" fillId="0" borderId="0" xfId="0" applyFont="1" applyAlignment="1" applyProtection="1"/>
    <xf numFmtId="0" fontId="25" fillId="8" borderId="4" xfId="0" applyFont="1" applyFill="1" applyBorder="1" applyAlignment="1">
      <alignment horizontal="center" vertical="center" wrapText="1"/>
    </xf>
    <xf numFmtId="0" fontId="25" fillId="8"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9" borderId="4" xfId="0" applyFont="1" applyFill="1" applyBorder="1" applyAlignment="1">
      <alignment horizontal="center" vertical="center"/>
    </xf>
    <xf numFmtId="0" fontId="18" fillId="10" borderId="0" xfId="0" applyFont="1" applyFill="1" applyAlignment="1">
      <alignment vertical="center"/>
    </xf>
    <xf numFmtId="0" fontId="0" fillId="0" borderId="0" xfId="0" applyFill="1" applyAlignment="1" applyProtection="1">
      <alignment wrapText="1"/>
    </xf>
    <xf numFmtId="0" fontId="22" fillId="8" borderId="4" xfId="0" applyFont="1" applyFill="1" applyBorder="1" applyAlignment="1">
      <alignment horizontal="center" vertical="center" wrapText="1"/>
    </xf>
    <xf numFmtId="49" fontId="0" fillId="0" borderId="0" xfId="0" applyNumberFormat="1"/>
    <xf numFmtId="49" fontId="21" fillId="9"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0" fillId="0" borderId="0" xfId="0" applyNumberFormat="1" applyProtection="1"/>
    <xf numFmtId="49" fontId="21" fillId="9"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1" fillId="0" borderId="4" xfId="0" applyNumberFormat="1" applyFont="1" applyFill="1" applyBorder="1" applyAlignment="1">
      <alignment horizontal="center" vertical="center" wrapText="1"/>
    </xf>
    <xf numFmtId="49" fontId="23" fillId="0" borderId="4" xfId="0" applyNumberFormat="1" applyFont="1" applyBorder="1" applyAlignment="1">
      <alignment horizontal="center" vertical="center"/>
    </xf>
    <xf numFmtId="0" fontId="5" fillId="3" borderId="11" xfId="7" applyFont="1" applyFill="1" applyBorder="1" applyAlignment="1" applyProtection="1">
      <alignment horizontal="center" vertical="center"/>
      <protection locked="0"/>
    </xf>
    <xf numFmtId="3" fontId="21"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1" fillId="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9" borderId="4" xfId="0" applyNumberFormat="1" applyFont="1" applyFill="1" applyBorder="1" applyAlignment="1" applyProtection="1">
      <alignment vertical="center" wrapText="1"/>
      <protection locked="0"/>
    </xf>
    <xf numFmtId="3" fontId="21" fillId="9"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9"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8" fillId="9" borderId="4" xfId="0" applyNumberFormat="1" applyFont="1" applyFill="1" applyBorder="1" applyAlignment="1" applyProtection="1">
      <alignment vertical="center"/>
      <protection locked="0"/>
    </xf>
    <xf numFmtId="3" fontId="21" fillId="9" borderId="4" xfId="0" applyNumberFormat="1" applyFont="1" applyFill="1" applyBorder="1" applyAlignment="1" applyProtection="1">
      <alignment horizontal="right" vertical="center" shrinkToFit="1"/>
      <protection locked="0"/>
    </xf>
    <xf numFmtId="3" fontId="28" fillId="9" borderId="4" xfId="0" applyNumberFormat="1" applyFont="1" applyFill="1" applyBorder="1" applyAlignment="1" applyProtection="1">
      <alignment horizontal="right" vertical="center" shrinkToFit="1"/>
      <protection locked="0"/>
    </xf>
    <xf numFmtId="0" fontId="27" fillId="0" borderId="0" xfId="0" applyFont="1"/>
    <xf numFmtId="0" fontId="3" fillId="0" borderId="0" xfId="0" applyFont="1"/>
    <xf numFmtId="0" fontId="3" fillId="0" borderId="0" xfId="0" applyFont="1" applyAlignment="1">
      <alignment vertical="center"/>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Border="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Border="1" applyAlignment="1">
      <alignment vertical="center" wrapText="1"/>
    </xf>
    <xf numFmtId="14" fontId="5" fillId="3" borderId="8" xfId="5" applyNumberFormat="1" applyFont="1" applyFill="1" applyBorder="1" applyAlignment="1" applyProtection="1">
      <alignment horizontal="center" vertical="center"/>
      <protection locked="0"/>
    </xf>
    <xf numFmtId="14" fontId="5" fillId="3" borderId="9" xfId="5" applyNumberFormat="1" applyFont="1" applyFill="1" applyBorder="1" applyAlignment="1" applyProtection="1">
      <alignment horizontal="center" vertical="center"/>
      <protection locked="0"/>
    </xf>
    <xf numFmtId="0" fontId="5" fillId="0" borderId="6"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7" xfId="5" applyFont="1" applyFill="1" applyBorder="1" applyAlignment="1">
      <alignment horizontal="center" vertical="center" wrapText="1"/>
    </xf>
    <xf numFmtId="0" fontId="6" fillId="2" borderId="6" xfId="5" applyFont="1" applyFill="1" applyBorder="1" applyAlignment="1">
      <alignment horizontal="right" vertical="center" wrapText="1"/>
    </xf>
    <xf numFmtId="0" fontId="6" fillId="2" borderId="7" xfId="5" applyFont="1" applyFill="1" applyBorder="1" applyAlignment="1">
      <alignment horizontal="right" vertical="center" wrapText="1"/>
    </xf>
    <xf numFmtId="49" fontId="5" fillId="3" borderId="8" xfId="7" applyNumberFormat="1" applyFont="1" applyFill="1" applyBorder="1" applyAlignment="1" applyProtection="1">
      <alignment horizontal="center" vertical="center"/>
      <protection locked="0"/>
    </xf>
    <xf numFmtId="49" fontId="5" fillId="3" borderId="9" xfId="7" applyNumberFormat="1" applyFont="1" applyFill="1" applyBorder="1" applyAlignment="1" applyProtection="1">
      <alignment horizontal="center" vertical="center"/>
      <protection locked="0"/>
    </xf>
    <xf numFmtId="0" fontId="14" fillId="2" borderId="6" xfId="5" applyFont="1" applyFill="1" applyBorder="1" applyAlignment="1">
      <alignment wrapText="1"/>
    </xf>
    <xf numFmtId="0" fontId="14" fillId="2" borderId="0" xfId="5" applyFont="1" applyFill="1" applyBorder="1" applyAlignment="1">
      <alignment wrapText="1"/>
    </xf>
    <xf numFmtId="0" fontId="14" fillId="2" borderId="0" xfId="5" applyFont="1" applyFill="1" applyBorder="1"/>
    <xf numFmtId="0" fontId="12" fillId="2" borderId="6" xfId="5" applyFont="1" applyFill="1" applyBorder="1" applyAlignment="1">
      <alignment horizontal="center" vertical="center" wrapText="1"/>
    </xf>
    <xf numFmtId="0" fontId="12" fillId="2" borderId="0" xfId="5" applyFont="1" applyFill="1" applyBorder="1" applyAlignment="1">
      <alignment horizontal="center" vertical="center" wrapText="1"/>
    </xf>
    <xf numFmtId="0" fontId="6" fillId="2" borderId="6" xfId="5" applyFont="1" applyFill="1" applyBorder="1" applyAlignment="1">
      <alignment horizontal="right" vertical="center"/>
    </xf>
    <xf numFmtId="0" fontId="6" fillId="2" borderId="7" xfId="5" applyFont="1" applyFill="1" applyBorder="1" applyAlignment="1">
      <alignment horizontal="right" vertical="center"/>
    </xf>
    <xf numFmtId="0" fontId="6" fillId="2" borderId="0" xfId="5" applyFont="1" applyFill="1" applyBorder="1" applyAlignment="1">
      <alignment horizontal="right" vertical="center" wrapText="1"/>
    </xf>
    <xf numFmtId="0" fontId="5" fillId="3" borderId="8" xfId="7" applyFont="1" applyFill="1" applyBorder="1" applyAlignment="1" applyProtection="1">
      <alignment horizontal="center" vertical="center"/>
      <protection locked="0"/>
    </xf>
    <xf numFmtId="0" fontId="5" fillId="3" borderId="9" xfId="7"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Border="1" applyAlignment="1">
      <alignment vertical="center" wrapText="1"/>
    </xf>
    <xf numFmtId="0" fontId="6" fillId="2" borderId="0" xfId="5" applyFont="1" applyFill="1" applyBorder="1" applyAlignment="1">
      <alignment horizontal="right" vertical="center"/>
    </xf>
    <xf numFmtId="0" fontId="5" fillId="3" borderId="8" xfId="7" applyFont="1" applyFill="1" applyBorder="1" applyAlignment="1" applyProtection="1">
      <alignment vertical="center"/>
      <protection locked="0"/>
    </xf>
    <xf numFmtId="0" fontId="5" fillId="3" borderId="1" xfId="7" applyFont="1" applyFill="1" applyBorder="1" applyAlignment="1" applyProtection="1">
      <alignment vertical="center"/>
      <protection locked="0"/>
    </xf>
    <xf numFmtId="0" fontId="5" fillId="3" borderId="9" xfId="7" applyFont="1" applyFill="1" applyBorder="1" applyAlignment="1" applyProtection="1">
      <alignment vertical="center"/>
      <protection locked="0"/>
    </xf>
    <xf numFmtId="0" fontId="15" fillId="2" borderId="6" xfId="5" applyFont="1" applyFill="1" applyBorder="1" applyAlignment="1">
      <alignment vertical="center"/>
    </xf>
    <xf numFmtId="0" fontId="15" fillId="2" borderId="0" xfId="5" applyFont="1" applyFill="1" applyBorder="1" applyAlignment="1">
      <alignment vertical="center"/>
    </xf>
    <xf numFmtId="0" fontId="6" fillId="2" borderId="0" xfId="5" applyFont="1" applyFill="1" applyBorder="1" applyAlignment="1">
      <alignment vertical="center"/>
    </xf>
    <xf numFmtId="0" fontId="14" fillId="3" borderId="8" xfId="7" applyFont="1" applyFill="1" applyBorder="1" applyProtection="1">
      <protection locked="0"/>
    </xf>
    <xf numFmtId="0" fontId="14" fillId="3" borderId="1" xfId="7" applyFont="1" applyFill="1" applyBorder="1" applyProtection="1">
      <protection locked="0"/>
    </xf>
    <xf numFmtId="0" fontId="14" fillId="3" borderId="9" xfId="7" applyFont="1" applyFill="1" applyBorder="1" applyProtection="1">
      <protection locked="0"/>
    </xf>
    <xf numFmtId="0" fontId="6" fillId="2" borderId="6" xfId="5" applyFont="1" applyFill="1" applyBorder="1" applyAlignment="1">
      <alignment horizontal="center" vertical="center"/>
    </xf>
    <xf numFmtId="0" fontId="6" fillId="2" borderId="0" xfId="5" applyFont="1" applyFill="1" applyBorder="1" applyAlignment="1">
      <alignment horizontal="center" vertical="center"/>
    </xf>
    <xf numFmtId="0" fontId="5" fillId="3" borderId="8" xfId="5" applyFont="1" applyFill="1" applyBorder="1" applyAlignment="1" applyProtection="1">
      <alignment horizontal="right" vertical="center"/>
      <protection locked="0"/>
    </xf>
    <xf numFmtId="0" fontId="5" fillId="3" borderId="1" xfId="5" applyFont="1" applyFill="1" applyBorder="1" applyAlignment="1" applyProtection="1">
      <alignment horizontal="right" vertical="center"/>
      <protection locked="0"/>
    </xf>
    <xf numFmtId="0" fontId="5" fillId="3" borderId="9" xfId="5" applyFont="1" applyFill="1" applyBorder="1" applyAlignment="1" applyProtection="1">
      <alignment horizontal="right" vertical="center"/>
      <protection locked="0"/>
    </xf>
    <xf numFmtId="0" fontId="14" fillId="2" borderId="0" xfId="5" applyFont="1" applyFill="1" applyBorder="1" applyAlignment="1">
      <alignment vertical="top" wrapText="1"/>
    </xf>
    <xf numFmtId="0" fontId="14" fillId="2" borderId="0" xfId="5" applyFont="1" applyFill="1" applyBorder="1" applyAlignment="1">
      <alignment vertical="top"/>
    </xf>
    <xf numFmtId="0" fontId="14" fillId="2" borderId="0" xfId="5" applyFont="1" applyFill="1" applyBorder="1" applyProtection="1">
      <protection locked="0"/>
    </xf>
    <xf numFmtId="49" fontId="5" fillId="3" borderId="8" xfId="7" applyNumberFormat="1" applyFont="1" applyFill="1" applyBorder="1" applyAlignment="1" applyProtection="1">
      <alignment vertical="center"/>
      <protection locked="0"/>
    </xf>
    <xf numFmtId="49" fontId="5" fillId="3" borderId="1" xfId="7" applyNumberFormat="1" applyFont="1" applyFill="1" applyBorder="1" applyAlignment="1" applyProtection="1">
      <alignment vertical="center"/>
      <protection locked="0"/>
    </xf>
    <xf numFmtId="49" fontId="5" fillId="3" borderId="9" xfId="7" applyNumberFormat="1" applyFont="1" applyFill="1" applyBorder="1" applyAlignment="1" applyProtection="1">
      <alignment vertical="center"/>
      <protection locked="0"/>
    </xf>
    <xf numFmtId="0" fontId="6" fillId="2" borderId="7" xfId="5" applyFont="1" applyFill="1" applyBorder="1" applyAlignment="1">
      <alignment horizontal="center" vertical="center"/>
    </xf>
    <xf numFmtId="0" fontId="5" fillId="3" borderId="8" xfId="5" applyFont="1" applyFill="1" applyBorder="1" applyAlignment="1" applyProtection="1">
      <alignment horizontal="center" vertical="center"/>
      <protection locked="0"/>
    </xf>
    <xf numFmtId="0" fontId="5" fillId="3" borderId="9" xfId="5" applyFont="1" applyFill="1" applyBorder="1" applyAlignment="1" applyProtection="1">
      <alignment horizontal="center" vertical="center"/>
      <protection locked="0"/>
    </xf>
    <xf numFmtId="0" fontId="6" fillId="2" borderId="6" xfId="5" applyFont="1" applyFill="1" applyBorder="1" applyAlignment="1">
      <alignment horizontal="left" vertical="center"/>
    </xf>
    <xf numFmtId="0" fontId="6" fillId="2" borderId="0" xfId="5" applyFont="1" applyFill="1" applyBorder="1" applyAlignment="1">
      <alignment horizontal="left" vertical="center"/>
    </xf>
    <xf numFmtId="0" fontId="5" fillId="3" borderId="8" xfId="5" applyFont="1" applyFill="1" applyBorder="1" applyAlignment="1" applyProtection="1">
      <alignment vertical="center"/>
      <protection locked="0"/>
    </xf>
    <xf numFmtId="0" fontId="5" fillId="3" borderId="1" xfId="5" applyFont="1" applyFill="1" applyBorder="1" applyAlignment="1" applyProtection="1">
      <alignment vertical="center"/>
      <protection locked="0"/>
    </xf>
    <xf numFmtId="0" fontId="5" fillId="3" borderId="9" xfId="5" applyFont="1" applyFill="1" applyBorder="1" applyAlignment="1" applyProtection="1">
      <alignment vertical="center"/>
      <protection locked="0"/>
    </xf>
    <xf numFmtId="0" fontId="6" fillId="2" borderId="0" xfId="5" applyFont="1" applyFill="1" applyBorder="1" applyAlignment="1">
      <alignment vertical="top"/>
    </xf>
    <xf numFmtId="0" fontId="14" fillId="3" borderId="8" xfId="5" applyFont="1" applyFill="1" applyBorder="1" applyAlignment="1" applyProtection="1">
      <alignment vertical="center"/>
      <protection locked="0"/>
    </xf>
    <xf numFmtId="0" fontId="14" fillId="3" borderId="1" xfId="5" applyFont="1" applyFill="1" applyBorder="1" applyAlignment="1" applyProtection="1">
      <alignment vertical="center"/>
      <protection locked="0"/>
    </xf>
    <xf numFmtId="0" fontId="14" fillId="3"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14" fillId="3" borderId="8" xfId="7" applyFont="1" applyFill="1" applyBorder="1" applyAlignment="1" applyProtection="1">
      <alignment vertical="center" wrapText="1"/>
      <protection locked="0"/>
    </xf>
    <xf numFmtId="0" fontId="14" fillId="3" borderId="1" xfId="7" applyFont="1" applyFill="1" applyBorder="1" applyAlignment="1" applyProtection="1">
      <alignment vertical="center"/>
      <protection locked="0"/>
    </xf>
    <xf numFmtId="0" fontId="14" fillId="3" borderId="9" xfId="7" applyFont="1" applyFill="1" applyBorder="1" applyAlignment="1" applyProtection="1">
      <alignment vertical="center"/>
      <protection locked="0"/>
    </xf>
    <xf numFmtId="0" fontId="22" fillId="0" borderId="0" xfId="0" applyFont="1" applyBorder="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Border="1" applyAlignment="1">
      <alignment horizontal="right" vertical="center"/>
    </xf>
    <xf numFmtId="0" fontId="21" fillId="8" borderId="4"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8" borderId="4" xfId="0" applyNumberFormat="1" applyFont="1" applyFill="1" applyBorder="1" applyAlignment="1">
      <alignment horizontal="center" vertical="center" wrapText="1"/>
    </xf>
    <xf numFmtId="0" fontId="23" fillId="0" borderId="0" xfId="0" applyFont="1" applyBorder="1" applyAlignment="1">
      <alignment vertical="center"/>
    </xf>
    <xf numFmtId="0" fontId="21" fillId="8" borderId="4"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2143F2F8-24B7-4FB4-802D-328439D5CF76}"/>
    <cellStyle name="Normal 3" xfId="5" xr:uid="{00000000-0005-0000-0000-000004000000}"/>
    <cellStyle name="Normal 3 2" xfId="7" xr:uid="{D2C3EC8F-35CE-4F46-9F4A-60B298DBF386}"/>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topLeftCell="A58" zoomScale="90" zoomScaleNormal="90" workbookViewId="0">
      <selection activeCell="K12" sqref="K12"/>
    </sheetView>
  </sheetViews>
  <sheetFormatPr defaultColWidth="9.109375" defaultRowHeight="14.4" x14ac:dyDescent="0.3"/>
  <cols>
    <col min="1" max="8" width="9.109375" style="7"/>
    <col min="9" max="9" width="20" style="7" customWidth="1"/>
    <col min="10" max="16384" width="9.109375" style="7"/>
  </cols>
  <sheetData>
    <row r="1" spans="1:10" ht="15.6" x14ac:dyDescent="0.3">
      <c r="A1" s="125" t="s">
        <v>0</v>
      </c>
      <c r="B1" s="126"/>
      <c r="C1" s="126"/>
      <c r="D1" s="5"/>
      <c r="E1" s="5"/>
      <c r="F1" s="5"/>
      <c r="G1" s="5"/>
      <c r="H1" s="5"/>
      <c r="I1" s="5"/>
      <c r="J1" s="6"/>
    </row>
    <row r="2" spans="1:10" ht="14.4" customHeight="1" x14ac:dyDescent="0.3">
      <c r="A2" s="127" t="s">
        <v>1</v>
      </c>
      <c r="B2" s="128"/>
      <c r="C2" s="128"/>
      <c r="D2" s="128"/>
      <c r="E2" s="128"/>
      <c r="F2" s="128"/>
      <c r="G2" s="128"/>
      <c r="H2" s="128"/>
      <c r="I2" s="128"/>
      <c r="J2" s="129"/>
    </row>
    <row r="3" spans="1:10" x14ac:dyDescent="0.3">
      <c r="A3" s="8"/>
      <c r="B3" s="9"/>
      <c r="C3" s="9"/>
      <c r="D3" s="9"/>
      <c r="E3" s="9"/>
      <c r="F3" s="9"/>
      <c r="G3" s="9"/>
      <c r="H3" s="9"/>
      <c r="I3" s="9"/>
      <c r="J3" s="10"/>
    </row>
    <row r="4" spans="1:10" ht="33.6" customHeight="1" x14ac:dyDescent="0.3">
      <c r="A4" s="130" t="s">
        <v>2</v>
      </c>
      <c r="B4" s="131"/>
      <c r="C4" s="131"/>
      <c r="D4" s="131"/>
      <c r="E4" s="132">
        <v>44927</v>
      </c>
      <c r="F4" s="133"/>
      <c r="G4" s="11" t="s">
        <v>3</v>
      </c>
      <c r="H4" s="132">
        <v>45016</v>
      </c>
      <c r="I4" s="133"/>
      <c r="J4" s="12"/>
    </row>
    <row r="5" spans="1:10" s="13" customFormat="1" ht="10.199999999999999" customHeight="1" x14ac:dyDescent="0.3">
      <c r="A5" s="134"/>
      <c r="B5" s="135"/>
      <c r="C5" s="135"/>
      <c r="D5" s="135"/>
      <c r="E5" s="135"/>
      <c r="F5" s="135"/>
      <c r="G5" s="135"/>
      <c r="H5" s="135"/>
      <c r="I5" s="135"/>
      <c r="J5" s="136"/>
    </row>
    <row r="6" spans="1:10" ht="20.399999999999999" customHeight="1" x14ac:dyDescent="0.3">
      <c r="A6" s="14"/>
      <c r="B6" s="15" t="s">
        <v>4</v>
      </c>
      <c r="C6" s="16"/>
      <c r="D6" s="16"/>
      <c r="E6" s="22">
        <v>2023</v>
      </c>
      <c r="F6" s="17"/>
      <c r="G6" s="11"/>
      <c r="H6" s="17"/>
      <c r="I6" s="18"/>
      <c r="J6" s="19"/>
    </row>
    <row r="7" spans="1:10" s="21" customFormat="1" ht="10.95" customHeight="1" x14ac:dyDescent="0.3">
      <c r="A7" s="14"/>
      <c r="B7" s="16"/>
      <c r="C7" s="16"/>
      <c r="D7" s="16"/>
      <c r="E7" s="20"/>
      <c r="F7" s="20"/>
      <c r="G7" s="11"/>
      <c r="H7" s="17"/>
      <c r="I7" s="18"/>
      <c r="J7" s="19"/>
    </row>
    <row r="8" spans="1:10" ht="20.399999999999999" customHeight="1" x14ac:dyDescent="0.3">
      <c r="A8" s="14"/>
      <c r="B8" s="15" t="s">
        <v>5</v>
      </c>
      <c r="C8" s="16"/>
      <c r="D8" s="16"/>
      <c r="E8" s="22">
        <v>1</v>
      </c>
      <c r="F8" s="17"/>
      <c r="G8" s="11"/>
      <c r="H8" s="17"/>
      <c r="I8" s="18"/>
      <c r="J8" s="19"/>
    </row>
    <row r="9" spans="1:10" s="21" customFormat="1" ht="10.95" customHeight="1" x14ac:dyDescent="0.3">
      <c r="A9" s="14"/>
      <c r="B9" s="16"/>
      <c r="C9" s="16"/>
      <c r="D9" s="16"/>
      <c r="E9" s="20"/>
      <c r="F9" s="20"/>
      <c r="G9" s="11"/>
      <c r="H9" s="20"/>
      <c r="I9" s="23"/>
      <c r="J9" s="19"/>
    </row>
    <row r="10" spans="1:10" ht="37.950000000000003" customHeight="1" x14ac:dyDescent="0.3">
      <c r="A10" s="144" t="s">
        <v>6</v>
      </c>
      <c r="B10" s="145"/>
      <c r="C10" s="145"/>
      <c r="D10" s="145"/>
      <c r="E10" s="145"/>
      <c r="F10" s="145"/>
      <c r="G10" s="145"/>
      <c r="H10" s="145"/>
      <c r="I10" s="145"/>
      <c r="J10" s="24"/>
    </row>
    <row r="11" spans="1:10" ht="24.6" customHeight="1" x14ac:dyDescent="0.3">
      <c r="A11" s="146" t="s">
        <v>7</v>
      </c>
      <c r="B11" s="147"/>
      <c r="C11" s="139" t="s">
        <v>465</v>
      </c>
      <c r="D11" s="140"/>
      <c r="E11" s="25"/>
      <c r="F11" s="148" t="s">
        <v>8</v>
      </c>
      <c r="G11" s="138"/>
      <c r="H11" s="149" t="s">
        <v>466</v>
      </c>
      <c r="I11" s="150"/>
      <c r="J11" s="26"/>
    </row>
    <row r="12" spans="1:10" ht="14.4" customHeight="1" x14ac:dyDescent="0.3">
      <c r="A12" s="27"/>
      <c r="B12" s="28"/>
      <c r="C12" s="28"/>
      <c r="D12" s="28"/>
      <c r="E12" s="142"/>
      <c r="F12" s="142"/>
      <c r="G12" s="142"/>
      <c r="H12" s="142"/>
      <c r="I12" s="29"/>
      <c r="J12" s="26"/>
    </row>
    <row r="13" spans="1:10" ht="21" customHeight="1" x14ac:dyDescent="0.3">
      <c r="A13" s="137" t="s">
        <v>9</v>
      </c>
      <c r="B13" s="138"/>
      <c r="C13" s="139" t="s">
        <v>467</v>
      </c>
      <c r="D13" s="140"/>
      <c r="E13" s="141"/>
      <c r="F13" s="142"/>
      <c r="G13" s="142"/>
      <c r="H13" s="142"/>
      <c r="I13" s="29"/>
      <c r="J13" s="26"/>
    </row>
    <row r="14" spans="1:10" ht="10.95" customHeight="1" x14ac:dyDescent="0.3">
      <c r="A14" s="25"/>
      <c r="B14" s="29"/>
      <c r="C14" s="28"/>
      <c r="D14" s="28"/>
      <c r="E14" s="143"/>
      <c r="F14" s="143"/>
      <c r="G14" s="143"/>
      <c r="H14" s="143"/>
      <c r="I14" s="28"/>
      <c r="J14" s="30"/>
    </row>
    <row r="15" spans="1:10" ht="22.95" customHeight="1" x14ac:dyDescent="0.3">
      <c r="A15" s="137" t="s">
        <v>10</v>
      </c>
      <c r="B15" s="138"/>
      <c r="C15" s="139" t="s">
        <v>468</v>
      </c>
      <c r="D15" s="140"/>
      <c r="E15" s="157"/>
      <c r="F15" s="158"/>
      <c r="G15" s="31" t="s">
        <v>11</v>
      </c>
      <c r="H15" s="149" t="s">
        <v>469</v>
      </c>
      <c r="I15" s="150"/>
      <c r="J15" s="32"/>
    </row>
    <row r="16" spans="1:10" ht="10.95" customHeight="1" x14ac:dyDescent="0.3">
      <c r="A16" s="25"/>
      <c r="B16" s="29"/>
      <c r="C16" s="28"/>
      <c r="D16" s="28"/>
      <c r="E16" s="143"/>
      <c r="F16" s="143"/>
      <c r="G16" s="143"/>
      <c r="H16" s="143"/>
      <c r="I16" s="28"/>
      <c r="J16" s="30"/>
    </row>
    <row r="17" spans="1:10" ht="22.95" customHeight="1" x14ac:dyDescent="0.3">
      <c r="A17" s="33"/>
      <c r="B17" s="31" t="s">
        <v>12</v>
      </c>
      <c r="C17" s="139" t="s">
        <v>470</v>
      </c>
      <c r="D17" s="140"/>
      <c r="E17" s="34"/>
      <c r="F17" s="34"/>
      <c r="G17" s="34"/>
      <c r="H17" s="34"/>
      <c r="I17" s="34"/>
      <c r="J17" s="32"/>
    </row>
    <row r="18" spans="1:10" x14ac:dyDescent="0.3">
      <c r="A18" s="151"/>
      <c r="B18" s="152"/>
      <c r="C18" s="143"/>
      <c r="D18" s="143"/>
      <c r="E18" s="143"/>
      <c r="F18" s="143"/>
      <c r="G18" s="143"/>
      <c r="H18" s="143"/>
      <c r="I18" s="28"/>
      <c r="J18" s="30"/>
    </row>
    <row r="19" spans="1:10" x14ac:dyDescent="0.3">
      <c r="A19" s="146" t="s">
        <v>13</v>
      </c>
      <c r="B19" s="153"/>
      <c r="C19" s="154" t="s">
        <v>471</v>
      </c>
      <c r="D19" s="155"/>
      <c r="E19" s="155"/>
      <c r="F19" s="155"/>
      <c r="G19" s="155"/>
      <c r="H19" s="155"/>
      <c r="I19" s="155"/>
      <c r="J19" s="156"/>
    </row>
    <row r="20" spans="1:10" x14ac:dyDescent="0.3">
      <c r="A20" s="27"/>
      <c r="B20" s="28"/>
      <c r="C20" s="35"/>
      <c r="D20" s="28"/>
      <c r="E20" s="143"/>
      <c r="F20" s="143"/>
      <c r="G20" s="143"/>
      <c r="H20" s="143"/>
      <c r="I20" s="28"/>
      <c r="J20" s="30"/>
    </row>
    <row r="21" spans="1:10" x14ac:dyDescent="0.3">
      <c r="A21" s="146" t="s">
        <v>14</v>
      </c>
      <c r="B21" s="153"/>
      <c r="C21" s="149" t="s">
        <v>472</v>
      </c>
      <c r="D21" s="150"/>
      <c r="E21" s="143"/>
      <c r="F21" s="143"/>
      <c r="G21" s="154" t="s">
        <v>473</v>
      </c>
      <c r="H21" s="155"/>
      <c r="I21" s="155"/>
      <c r="J21" s="156"/>
    </row>
    <row r="22" spans="1:10" x14ac:dyDescent="0.3">
      <c r="A22" s="27"/>
      <c r="B22" s="28"/>
      <c r="C22" s="28"/>
      <c r="D22" s="28"/>
      <c r="E22" s="143"/>
      <c r="F22" s="143"/>
      <c r="G22" s="143"/>
      <c r="H22" s="143"/>
      <c r="I22" s="28"/>
      <c r="J22" s="30"/>
    </row>
    <row r="23" spans="1:10" x14ac:dyDescent="0.3">
      <c r="A23" s="146" t="s">
        <v>15</v>
      </c>
      <c r="B23" s="153"/>
      <c r="C23" s="154" t="s">
        <v>474</v>
      </c>
      <c r="D23" s="155"/>
      <c r="E23" s="155"/>
      <c r="F23" s="155"/>
      <c r="G23" s="155"/>
      <c r="H23" s="155"/>
      <c r="I23" s="155"/>
      <c r="J23" s="156"/>
    </row>
    <row r="24" spans="1:10" x14ac:dyDescent="0.3">
      <c r="A24" s="27"/>
      <c r="B24" s="28"/>
      <c r="C24" s="28"/>
      <c r="D24" s="28"/>
      <c r="E24" s="143"/>
      <c r="F24" s="143"/>
      <c r="G24" s="143"/>
      <c r="H24" s="143"/>
      <c r="I24" s="28"/>
      <c r="J24" s="30"/>
    </row>
    <row r="25" spans="1:10" x14ac:dyDescent="0.3">
      <c r="A25" s="146" t="s">
        <v>16</v>
      </c>
      <c r="B25" s="153"/>
      <c r="C25" s="160" t="s">
        <v>475</v>
      </c>
      <c r="D25" s="161"/>
      <c r="E25" s="161"/>
      <c r="F25" s="161"/>
      <c r="G25" s="161"/>
      <c r="H25" s="161"/>
      <c r="I25" s="161"/>
      <c r="J25" s="162"/>
    </row>
    <row r="26" spans="1:10" x14ac:dyDescent="0.3">
      <c r="A26" s="27"/>
      <c r="B26" s="28"/>
      <c r="C26" s="35"/>
      <c r="D26" s="28"/>
      <c r="E26" s="143"/>
      <c r="F26" s="143"/>
      <c r="G26" s="143"/>
      <c r="H26" s="143"/>
      <c r="I26" s="28"/>
      <c r="J26" s="30"/>
    </row>
    <row r="27" spans="1:10" x14ac:dyDescent="0.3">
      <c r="A27" s="146" t="s">
        <v>17</v>
      </c>
      <c r="B27" s="153"/>
      <c r="C27" s="160" t="s">
        <v>476</v>
      </c>
      <c r="D27" s="161"/>
      <c r="E27" s="161"/>
      <c r="F27" s="161"/>
      <c r="G27" s="161"/>
      <c r="H27" s="161"/>
      <c r="I27" s="161"/>
      <c r="J27" s="162"/>
    </row>
    <row r="28" spans="1:10" ht="13.95" customHeight="1" x14ac:dyDescent="0.3">
      <c r="A28" s="27"/>
      <c r="B28" s="28"/>
      <c r="C28" s="35"/>
      <c r="D28" s="28"/>
      <c r="E28" s="143"/>
      <c r="F28" s="143"/>
      <c r="G28" s="143"/>
      <c r="H28" s="143"/>
      <c r="I28" s="28"/>
      <c r="J28" s="30"/>
    </row>
    <row r="29" spans="1:10" ht="22.95" customHeight="1" x14ac:dyDescent="0.3">
      <c r="A29" s="137" t="s">
        <v>18</v>
      </c>
      <c r="B29" s="153"/>
      <c r="C29" s="106">
        <v>2511</v>
      </c>
      <c r="D29" s="37"/>
      <c r="E29" s="159"/>
      <c r="F29" s="159"/>
      <c r="G29" s="159"/>
      <c r="H29" s="159"/>
      <c r="I29" s="38"/>
      <c r="J29" s="39"/>
    </row>
    <row r="30" spans="1:10" x14ac:dyDescent="0.3">
      <c r="A30" s="27"/>
      <c r="B30" s="28"/>
      <c r="C30" s="28"/>
      <c r="D30" s="28"/>
      <c r="E30" s="143"/>
      <c r="F30" s="143"/>
      <c r="G30" s="143"/>
      <c r="H30" s="143"/>
      <c r="I30" s="38"/>
      <c r="J30" s="39"/>
    </row>
    <row r="31" spans="1:10" x14ac:dyDescent="0.3">
      <c r="A31" s="146" t="s">
        <v>19</v>
      </c>
      <c r="B31" s="153"/>
      <c r="C31" s="51" t="s">
        <v>477</v>
      </c>
      <c r="D31" s="163" t="s">
        <v>20</v>
      </c>
      <c r="E31" s="164"/>
      <c r="F31" s="164"/>
      <c r="G31" s="164"/>
      <c r="H31" s="40"/>
      <c r="I31" s="41" t="s">
        <v>21</v>
      </c>
      <c r="J31" s="42" t="s">
        <v>22</v>
      </c>
    </row>
    <row r="32" spans="1:10" x14ac:dyDescent="0.3">
      <c r="A32" s="146"/>
      <c r="B32" s="153"/>
      <c r="C32" s="43"/>
      <c r="D32" s="11"/>
      <c r="E32" s="158"/>
      <c r="F32" s="158"/>
      <c r="G32" s="158"/>
      <c r="H32" s="158"/>
      <c r="I32" s="38"/>
      <c r="J32" s="39"/>
    </row>
    <row r="33" spans="1:10" x14ac:dyDescent="0.3">
      <c r="A33" s="146" t="s">
        <v>23</v>
      </c>
      <c r="B33" s="153"/>
      <c r="C33" s="36" t="s">
        <v>478</v>
      </c>
      <c r="D33" s="163" t="s">
        <v>24</v>
      </c>
      <c r="E33" s="164"/>
      <c r="F33" s="164"/>
      <c r="G33" s="164"/>
      <c r="H33" s="34"/>
      <c r="I33" s="41" t="s">
        <v>25</v>
      </c>
      <c r="J33" s="42" t="s">
        <v>26</v>
      </c>
    </row>
    <row r="34" spans="1:10" x14ac:dyDescent="0.3">
      <c r="A34" s="27"/>
      <c r="B34" s="28"/>
      <c r="C34" s="28"/>
      <c r="D34" s="28"/>
      <c r="E34" s="143"/>
      <c r="F34" s="143"/>
      <c r="G34" s="143"/>
      <c r="H34" s="143"/>
      <c r="I34" s="28"/>
      <c r="J34" s="30"/>
    </row>
    <row r="35" spans="1:10" x14ac:dyDescent="0.3">
      <c r="A35" s="163" t="s">
        <v>27</v>
      </c>
      <c r="B35" s="164"/>
      <c r="C35" s="164"/>
      <c r="D35" s="164"/>
      <c r="E35" s="164" t="s">
        <v>28</v>
      </c>
      <c r="F35" s="164"/>
      <c r="G35" s="164"/>
      <c r="H35" s="164"/>
      <c r="I35" s="164"/>
      <c r="J35" s="44" t="s">
        <v>29</v>
      </c>
    </row>
    <row r="36" spans="1:10" x14ac:dyDescent="0.3">
      <c r="A36" s="27"/>
      <c r="B36" s="28"/>
      <c r="C36" s="28"/>
      <c r="D36" s="28"/>
      <c r="E36" s="143"/>
      <c r="F36" s="143"/>
      <c r="G36" s="143"/>
      <c r="H36" s="143"/>
      <c r="I36" s="28"/>
      <c r="J36" s="39"/>
    </row>
    <row r="37" spans="1:10" x14ac:dyDescent="0.3">
      <c r="A37" s="165"/>
      <c r="B37" s="166"/>
      <c r="C37" s="166"/>
      <c r="D37" s="166"/>
      <c r="E37" s="165"/>
      <c r="F37" s="166"/>
      <c r="G37" s="166"/>
      <c r="H37" s="166"/>
      <c r="I37" s="167"/>
      <c r="J37" s="59"/>
    </row>
    <row r="38" spans="1:10" x14ac:dyDescent="0.3">
      <c r="A38" s="27"/>
      <c r="B38" s="28"/>
      <c r="C38" s="35"/>
      <c r="D38" s="168"/>
      <c r="E38" s="168"/>
      <c r="F38" s="168"/>
      <c r="G38" s="168"/>
      <c r="H38" s="168"/>
      <c r="I38" s="168"/>
      <c r="J38" s="30"/>
    </row>
    <row r="39" spans="1:10" x14ac:dyDescent="0.3">
      <c r="A39" s="165"/>
      <c r="B39" s="166"/>
      <c r="C39" s="166"/>
      <c r="D39" s="167"/>
      <c r="E39" s="165"/>
      <c r="F39" s="166"/>
      <c r="G39" s="166"/>
      <c r="H39" s="166"/>
      <c r="I39" s="167"/>
      <c r="J39" s="60"/>
    </row>
    <row r="40" spans="1:10" x14ac:dyDescent="0.3">
      <c r="A40" s="27"/>
      <c r="B40" s="28"/>
      <c r="C40" s="35"/>
      <c r="D40" s="45"/>
      <c r="E40" s="168"/>
      <c r="F40" s="168"/>
      <c r="G40" s="168"/>
      <c r="H40" s="168"/>
      <c r="I40" s="29"/>
      <c r="J40" s="30"/>
    </row>
    <row r="41" spans="1:10" x14ac:dyDescent="0.3">
      <c r="A41" s="165"/>
      <c r="B41" s="166"/>
      <c r="C41" s="166"/>
      <c r="D41" s="167"/>
      <c r="E41" s="165"/>
      <c r="F41" s="166"/>
      <c r="G41" s="166"/>
      <c r="H41" s="166"/>
      <c r="I41" s="167"/>
      <c r="J41" s="60"/>
    </row>
    <row r="42" spans="1:10" x14ac:dyDescent="0.3">
      <c r="A42" s="27"/>
      <c r="B42" s="28"/>
      <c r="C42" s="35"/>
      <c r="D42" s="45"/>
      <c r="E42" s="168"/>
      <c r="F42" s="168"/>
      <c r="G42" s="168"/>
      <c r="H42" s="168"/>
      <c r="I42" s="29"/>
      <c r="J42" s="30"/>
    </row>
    <row r="43" spans="1:10" x14ac:dyDescent="0.3">
      <c r="A43" s="165"/>
      <c r="B43" s="166"/>
      <c r="C43" s="166"/>
      <c r="D43" s="167"/>
      <c r="E43" s="165"/>
      <c r="F43" s="166"/>
      <c r="G43" s="166"/>
      <c r="H43" s="166"/>
      <c r="I43" s="167"/>
      <c r="J43" s="60"/>
    </row>
    <row r="44" spans="1:10" x14ac:dyDescent="0.3">
      <c r="A44" s="46"/>
      <c r="B44" s="35"/>
      <c r="C44" s="169"/>
      <c r="D44" s="169"/>
      <c r="E44" s="143"/>
      <c r="F44" s="143"/>
      <c r="G44" s="169"/>
      <c r="H44" s="169"/>
      <c r="I44" s="169"/>
      <c r="J44" s="30"/>
    </row>
    <row r="45" spans="1:10" x14ac:dyDescent="0.3">
      <c r="A45" s="165"/>
      <c r="B45" s="166"/>
      <c r="C45" s="166"/>
      <c r="D45" s="167"/>
      <c r="E45" s="165"/>
      <c r="F45" s="166"/>
      <c r="G45" s="166"/>
      <c r="H45" s="166"/>
      <c r="I45" s="167"/>
      <c r="J45" s="60"/>
    </row>
    <row r="46" spans="1:10" x14ac:dyDescent="0.3">
      <c r="A46" s="46"/>
      <c r="B46" s="35"/>
      <c r="C46" s="35"/>
      <c r="D46" s="28"/>
      <c r="E46" s="170"/>
      <c r="F46" s="170"/>
      <c r="G46" s="169"/>
      <c r="H46" s="169"/>
      <c r="I46" s="28"/>
      <c r="J46" s="30"/>
    </row>
    <row r="47" spans="1:10" x14ac:dyDescent="0.3">
      <c r="A47" s="165"/>
      <c r="B47" s="166"/>
      <c r="C47" s="166"/>
      <c r="D47" s="167"/>
      <c r="E47" s="165"/>
      <c r="F47" s="166"/>
      <c r="G47" s="166"/>
      <c r="H47" s="166"/>
      <c r="I47" s="167"/>
      <c r="J47" s="36"/>
    </row>
    <row r="48" spans="1:10" s="52" customFormat="1" x14ac:dyDescent="0.3">
      <c r="A48" s="53"/>
      <c r="B48" s="54"/>
      <c r="C48" s="54"/>
      <c r="D48" s="54"/>
      <c r="E48" s="54"/>
      <c r="F48" s="54"/>
      <c r="G48" s="54"/>
      <c r="H48" s="54"/>
      <c r="I48" s="54"/>
      <c r="J48" s="55"/>
    </row>
    <row r="49" spans="1:10" x14ac:dyDescent="0.3">
      <c r="A49" s="165"/>
      <c r="B49" s="166"/>
      <c r="C49" s="166"/>
      <c r="D49" s="167"/>
      <c r="E49" s="165"/>
      <c r="F49" s="166"/>
      <c r="G49" s="166"/>
      <c r="H49" s="166"/>
      <c r="I49" s="167"/>
      <c r="J49" s="36"/>
    </row>
    <row r="50" spans="1:10" s="52" customFormat="1" x14ac:dyDescent="0.3">
      <c r="A50" s="53"/>
      <c r="B50" s="54"/>
      <c r="C50" s="54"/>
      <c r="D50" s="54"/>
      <c r="E50" s="54"/>
      <c r="F50" s="54"/>
      <c r="G50" s="54"/>
      <c r="H50" s="54"/>
      <c r="I50" s="54"/>
      <c r="J50" s="55"/>
    </row>
    <row r="51" spans="1:10" x14ac:dyDescent="0.3">
      <c r="A51" s="165"/>
      <c r="B51" s="166"/>
      <c r="C51" s="166"/>
      <c r="D51" s="167"/>
      <c r="E51" s="165"/>
      <c r="F51" s="166"/>
      <c r="G51" s="166"/>
      <c r="H51" s="166"/>
      <c r="I51" s="167"/>
      <c r="J51" s="60"/>
    </row>
    <row r="52" spans="1:10" s="52" customFormat="1" x14ac:dyDescent="0.3">
      <c r="A52" s="53"/>
      <c r="B52" s="54"/>
      <c r="C52" s="54"/>
      <c r="D52" s="54"/>
      <c r="E52" s="54"/>
      <c r="F52" s="54"/>
      <c r="G52" s="54"/>
      <c r="H52" s="54"/>
      <c r="I52" s="54"/>
      <c r="J52" s="55"/>
    </row>
    <row r="53" spans="1:10" x14ac:dyDescent="0.3">
      <c r="A53" s="165"/>
      <c r="B53" s="166"/>
      <c r="C53" s="166"/>
      <c r="D53" s="167"/>
      <c r="E53" s="165"/>
      <c r="F53" s="166"/>
      <c r="G53" s="166"/>
      <c r="H53" s="166"/>
      <c r="I53" s="167"/>
      <c r="J53" s="60"/>
    </row>
    <row r="54" spans="1:10" s="52" customFormat="1" x14ac:dyDescent="0.3">
      <c r="A54" s="56"/>
      <c r="B54" s="57"/>
      <c r="C54" s="57"/>
      <c r="D54" s="57"/>
      <c r="E54" s="57"/>
      <c r="F54" s="57"/>
      <c r="G54" s="57"/>
      <c r="H54" s="57"/>
      <c r="I54" s="57"/>
      <c r="J54" s="58"/>
    </row>
    <row r="55" spans="1:10" x14ac:dyDescent="0.3">
      <c r="A55" s="56"/>
      <c r="B55" s="57"/>
      <c r="C55" s="57"/>
      <c r="D55" s="57"/>
      <c r="E55" s="57"/>
      <c r="F55" s="57"/>
      <c r="G55" s="57"/>
      <c r="H55" s="57"/>
      <c r="I55" s="57"/>
      <c r="J55" s="58"/>
    </row>
    <row r="56" spans="1:10" x14ac:dyDescent="0.3">
      <c r="A56" s="165"/>
      <c r="B56" s="166"/>
      <c r="C56" s="166"/>
      <c r="D56" s="167"/>
      <c r="E56" s="165"/>
      <c r="F56" s="166"/>
      <c r="G56" s="166"/>
      <c r="H56" s="166"/>
      <c r="I56" s="167"/>
      <c r="J56" s="60"/>
    </row>
    <row r="57" spans="1:10" s="52" customFormat="1" x14ac:dyDescent="0.3">
      <c r="A57" s="56"/>
      <c r="B57" s="57"/>
      <c r="C57" s="57"/>
      <c r="D57" s="57"/>
      <c r="E57" s="57"/>
      <c r="F57" s="57"/>
      <c r="G57" s="57"/>
      <c r="H57" s="57"/>
      <c r="I57" s="57"/>
      <c r="J57" s="58"/>
    </row>
    <row r="58" spans="1:10" x14ac:dyDescent="0.3">
      <c r="A58" s="165"/>
      <c r="B58" s="166"/>
      <c r="C58" s="166"/>
      <c r="D58" s="167"/>
      <c r="E58" s="165"/>
      <c r="F58" s="166"/>
      <c r="G58" s="166"/>
      <c r="H58" s="166"/>
      <c r="I58" s="167"/>
      <c r="J58" s="60"/>
    </row>
    <row r="59" spans="1:10" s="52" customFormat="1" x14ac:dyDescent="0.3">
      <c r="A59" s="56"/>
      <c r="B59" s="57"/>
      <c r="C59" s="57"/>
      <c r="D59" s="57"/>
      <c r="E59" s="57"/>
      <c r="F59" s="57"/>
      <c r="G59" s="57"/>
      <c r="H59" s="57"/>
      <c r="I59" s="57"/>
      <c r="J59" s="58"/>
    </row>
    <row r="60" spans="1:10" x14ac:dyDescent="0.3">
      <c r="A60" s="165"/>
      <c r="B60" s="166"/>
      <c r="C60" s="166"/>
      <c r="D60" s="167"/>
      <c r="E60" s="165"/>
      <c r="F60" s="166"/>
      <c r="G60" s="166"/>
      <c r="H60" s="166"/>
      <c r="I60" s="167"/>
      <c r="J60" s="60"/>
    </row>
    <row r="61" spans="1:10" s="52" customFormat="1" x14ac:dyDescent="0.3">
      <c r="A61" s="56"/>
      <c r="B61" s="57"/>
      <c r="C61" s="57"/>
      <c r="D61" s="57"/>
      <c r="E61" s="57"/>
      <c r="F61" s="57"/>
      <c r="G61" s="57"/>
      <c r="H61" s="57"/>
      <c r="I61" s="57"/>
      <c r="J61" s="58"/>
    </row>
    <row r="62" spans="1:10" x14ac:dyDescent="0.3">
      <c r="A62" s="165"/>
      <c r="B62" s="166"/>
      <c r="C62" s="166"/>
      <c r="D62" s="167"/>
      <c r="E62" s="165"/>
      <c r="F62" s="166"/>
      <c r="G62" s="166"/>
      <c r="H62" s="166"/>
      <c r="I62" s="167"/>
      <c r="J62" s="60"/>
    </row>
    <row r="63" spans="1:10" s="52" customFormat="1" x14ac:dyDescent="0.3">
      <c r="A63" s="56"/>
      <c r="B63" s="57"/>
      <c r="C63" s="57"/>
      <c r="D63" s="57"/>
      <c r="E63" s="57"/>
      <c r="F63" s="57"/>
      <c r="G63" s="57"/>
      <c r="H63" s="57"/>
      <c r="I63" s="57"/>
      <c r="J63" s="58"/>
    </row>
    <row r="64" spans="1:10" x14ac:dyDescent="0.3">
      <c r="A64" s="165"/>
      <c r="B64" s="166"/>
      <c r="C64" s="166"/>
      <c r="D64" s="167"/>
      <c r="E64" s="165"/>
      <c r="F64" s="166"/>
      <c r="G64" s="166"/>
      <c r="H64" s="166"/>
      <c r="I64" s="167"/>
      <c r="J64" s="60"/>
    </row>
    <row r="65" spans="1:10" s="52" customFormat="1" x14ac:dyDescent="0.3">
      <c r="A65" s="56"/>
      <c r="B65" s="57"/>
      <c r="C65" s="57"/>
      <c r="D65" s="57"/>
      <c r="E65" s="57"/>
      <c r="F65" s="57"/>
      <c r="G65" s="57"/>
      <c r="H65" s="57"/>
      <c r="I65" s="57"/>
      <c r="J65" s="58"/>
    </row>
    <row r="66" spans="1:10" x14ac:dyDescent="0.3">
      <c r="A66" s="165"/>
      <c r="B66" s="166"/>
      <c r="C66" s="166"/>
      <c r="D66" s="167"/>
      <c r="E66" s="165"/>
      <c r="F66" s="166"/>
      <c r="G66" s="166"/>
      <c r="H66" s="166"/>
      <c r="I66" s="167"/>
      <c r="J66" s="60"/>
    </row>
    <row r="67" spans="1:10" s="52" customFormat="1" x14ac:dyDescent="0.3">
      <c r="A67" s="56"/>
      <c r="B67" s="57"/>
      <c r="C67" s="57"/>
      <c r="D67" s="57"/>
      <c r="E67" s="57"/>
      <c r="F67" s="57"/>
      <c r="G67" s="57"/>
      <c r="H67" s="57"/>
      <c r="I67" s="57"/>
      <c r="J67" s="58"/>
    </row>
    <row r="68" spans="1:10" x14ac:dyDescent="0.3">
      <c r="A68" s="165"/>
      <c r="B68" s="166"/>
      <c r="C68" s="166"/>
      <c r="D68" s="167"/>
      <c r="E68" s="165"/>
      <c r="F68" s="166"/>
      <c r="G68" s="166"/>
      <c r="H68" s="166"/>
      <c r="I68" s="167"/>
      <c r="J68" s="60"/>
    </row>
    <row r="69" spans="1:10" x14ac:dyDescent="0.3">
      <c r="A69" s="46"/>
      <c r="B69" s="35"/>
      <c r="C69" s="35"/>
      <c r="D69" s="28"/>
      <c r="E69" s="143"/>
      <c r="F69" s="143"/>
      <c r="G69" s="169"/>
      <c r="H69" s="169"/>
      <c r="I69" s="28"/>
      <c r="J69" s="47" t="s">
        <v>30</v>
      </c>
    </row>
    <row r="70" spans="1:10" x14ac:dyDescent="0.3">
      <c r="A70" s="46"/>
      <c r="B70" s="35"/>
      <c r="C70" s="35"/>
      <c r="D70" s="28"/>
      <c r="E70" s="143"/>
      <c r="F70" s="143"/>
      <c r="G70" s="169"/>
      <c r="H70" s="169"/>
      <c r="I70" s="28"/>
      <c r="J70" s="47" t="s">
        <v>31</v>
      </c>
    </row>
    <row r="71" spans="1:10" ht="14.4" customHeight="1" x14ac:dyDescent="0.3">
      <c r="A71" s="137" t="s">
        <v>32</v>
      </c>
      <c r="B71" s="148"/>
      <c r="C71" s="175" t="s">
        <v>479</v>
      </c>
      <c r="D71" s="176"/>
      <c r="E71" s="177" t="s">
        <v>33</v>
      </c>
      <c r="F71" s="178"/>
      <c r="G71" s="179"/>
      <c r="H71" s="180"/>
      <c r="I71" s="180"/>
      <c r="J71" s="181"/>
    </row>
    <row r="72" spans="1:10" x14ac:dyDescent="0.3">
      <c r="A72" s="46"/>
      <c r="B72" s="35"/>
      <c r="C72" s="169"/>
      <c r="D72" s="169"/>
      <c r="E72" s="143"/>
      <c r="F72" s="143"/>
      <c r="G72" s="182" t="s">
        <v>34</v>
      </c>
      <c r="H72" s="182"/>
      <c r="I72" s="182"/>
      <c r="J72" s="19"/>
    </row>
    <row r="73" spans="1:10" ht="13.95" customHeight="1" x14ac:dyDescent="0.3">
      <c r="A73" s="137" t="s">
        <v>35</v>
      </c>
      <c r="B73" s="148"/>
      <c r="C73" s="154" t="s">
        <v>480</v>
      </c>
      <c r="D73" s="155"/>
      <c r="E73" s="155"/>
      <c r="F73" s="155"/>
      <c r="G73" s="155"/>
      <c r="H73" s="155"/>
      <c r="I73" s="155"/>
      <c r="J73" s="156"/>
    </row>
    <row r="74" spans="1:10" x14ac:dyDescent="0.3">
      <c r="A74" s="27"/>
      <c r="B74" s="28"/>
      <c r="C74" s="159" t="s">
        <v>36</v>
      </c>
      <c r="D74" s="159"/>
      <c r="E74" s="159"/>
      <c r="F74" s="159"/>
      <c r="G74" s="159"/>
      <c r="H74" s="159"/>
      <c r="I74" s="159"/>
      <c r="J74" s="30"/>
    </row>
    <row r="75" spans="1:10" x14ac:dyDescent="0.3">
      <c r="A75" s="137" t="s">
        <v>37</v>
      </c>
      <c r="B75" s="148"/>
      <c r="C75" s="171" t="s">
        <v>481</v>
      </c>
      <c r="D75" s="172"/>
      <c r="E75" s="173"/>
      <c r="F75" s="143"/>
      <c r="G75" s="143"/>
      <c r="H75" s="164"/>
      <c r="I75" s="164"/>
      <c r="J75" s="174"/>
    </row>
    <row r="76" spans="1:10" x14ac:dyDescent="0.3">
      <c r="A76" s="27"/>
      <c r="B76" s="28"/>
      <c r="C76" s="35"/>
      <c r="D76" s="28"/>
      <c r="E76" s="143"/>
      <c r="F76" s="143"/>
      <c r="G76" s="143"/>
      <c r="H76" s="143"/>
      <c r="I76" s="28"/>
      <c r="J76" s="30"/>
    </row>
    <row r="77" spans="1:10" ht="14.4" customHeight="1" x14ac:dyDescent="0.3">
      <c r="A77" s="137" t="s">
        <v>38</v>
      </c>
      <c r="B77" s="148"/>
      <c r="C77" s="188" t="s">
        <v>482</v>
      </c>
      <c r="D77" s="189"/>
      <c r="E77" s="189"/>
      <c r="F77" s="189"/>
      <c r="G77" s="189"/>
      <c r="H77" s="189"/>
      <c r="I77" s="189"/>
      <c r="J77" s="190"/>
    </row>
    <row r="78" spans="1:10" x14ac:dyDescent="0.3">
      <c r="A78" s="27"/>
      <c r="B78" s="28"/>
      <c r="C78" s="28"/>
      <c r="D78" s="28"/>
      <c r="E78" s="143"/>
      <c r="F78" s="143"/>
      <c r="G78" s="143"/>
      <c r="H78" s="143"/>
      <c r="I78" s="28"/>
      <c r="J78" s="30"/>
    </row>
    <row r="79" spans="1:10" x14ac:dyDescent="0.3">
      <c r="A79" s="137" t="s">
        <v>39</v>
      </c>
      <c r="B79" s="148"/>
      <c r="C79" s="183"/>
      <c r="D79" s="184"/>
      <c r="E79" s="184"/>
      <c r="F79" s="184"/>
      <c r="G79" s="184"/>
      <c r="H79" s="184"/>
      <c r="I79" s="184"/>
      <c r="J79" s="185"/>
    </row>
    <row r="80" spans="1:10" ht="14.4" customHeight="1" x14ac:dyDescent="0.3">
      <c r="A80" s="27"/>
      <c r="B80" s="28"/>
      <c r="C80" s="186" t="s">
        <v>40</v>
      </c>
      <c r="D80" s="186"/>
      <c r="E80" s="186"/>
      <c r="F80" s="186"/>
      <c r="G80" s="28"/>
      <c r="H80" s="28"/>
      <c r="I80" s="28"/>
      <c r="J80" s="30"/>
    </row>
    <row r="81" spans="1:10" x14ac:dyDescent="0.3">
      <c r="A81" s="137" t="s">
        <v>41</v>
      </c>
      <c r="B81" s="148"/>
      <c r="C81" s="183"/>
      <c r="D81" s="184"/>
      <c r="E81" s="184"/>
      <c r="F81" s="184"/>
      <c r="G81" s="184"/>
      <c r="H81" s="184"/>
      <c r="I81" s="184"/>
      <c r="J81" s="185"/>
    </row>
    <row r="82" spans="1:10" ht="14.4" customHeight="1" x14ac:dyDescent="0.3">
      <c r="A82" s="48"/>
      <c r="B82" s="49"/>
      <c r="C82" s="187" t="s">
        <v>42</v>
      </c>
      <c r="D82" s="187"/>
      <c r="E82" s="187"/>
      <c r="F82" s="187"/>
      <c r="G82" s="187"/>
      <c r="H82" s="49"/>
      <c r="I82" s="49"/>
      <c r="J82" s="50"/>
    </row>
    <row r="89" spans="1:10" ht="27" customHeight="1" x14ac:dyDescent="0.3"/>
    <row r="93" spans="1:10" ht="38.4" customHeight="1" x14ac:dyDescent="0.3"/>
  </sheetData>
  <sheetProtection algorithmName="SHA-512" hashValue="aAUsLaJKrKAFYA0iZ+DN+gyBkFyeSyQKTBCaHKQRO4siYTnvWdyR7OznSPHm0R3YPekClV/zmE7ztrz1MkULYw==" saltValue="glyGPGS4pGZvZNZuJr/ibQ==" spinCount="100000" sheet="1" objects="1" scenarios="1" formatCells="0" insertRows="0"/>
  <mergeCells count="142">
    <mergeCell ref="E60:I60"/>
    <mergeCell ref="A62:D62"/>
    <mergeCell ref="E62:I62"/>
    <mergeCell ref="A64:D64"/>
    <mergeCell ref="E64:I64"/>
    <mergeCell ref="A66:D66"/>
    <mergeCell ref="E66:I66"/>
    <mergeCell ref="A68:D68"/>
    <mergeCell ref="E68:I68"/>
    <mergeCell ref="A79:B79"/>
    <mergeCell ref="C79:J79"/>
    <mergeCell ref="C80:F80"/>
    <mergeCell ref="A81:B81"/>
    <mergeCell ref="C81:J81"/>
    <mergeCell ref="C82:G82"/>
    <mergeCell ref="E76:F76"/>
    <mergeCell ref="G76:H76"/>
    <mergeCell ref="A77:B77"/>
    <mergeCell ref="C77:J77"/>
    <mergeCell ref="E78:F78"/>
    <mergeCell ref="G78:H78"/>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topLeftCell="D1" zoomScale="70" zoomScaleNormal="100" zoomScaleSheetLayoutView="70" workbookViewId="0">
      <selection activeCell="G7" sqref="G7"/>
    </sheetView>
  </sheetViews>
  <sheetFormatPr defaultColWidth="8.88671875" defaultRowHeight="24" customHeight="1" x14ac:dyDescent="0.25"/>
  <cols>
    <col min="1" max="1" width="12.44140625" style="1" bestFit="1" customWidth="1"/>
    <col min="2" max="2" width="14" style="64" bestFit="1" customWidth="1"/>
    <col min="3" max="3" width="9.21875" style="2" bestFit="1" customWidth="1"/>
    <col min="4" max="4" width="82.77734375" style="2" bestFit="1" customWidth="1"/>
    <col min="5" max="5" width="21.109375" style="2" customWidth="1"/>
    <col min="6" max="10" width="31.33203125" style="2" customWidth="1"/>
    <col min="11" max="11" width="13.88671875" style="2" bestFit="1" customWidth="1"/>
    <col min="12" max="13" width="15.44140625" style="2" bestFit="1" customWidth="1"/>
    <col min="14" max="14" width="14.44140625" style="2" bestFit="1" customWidth="1"/>
    <col min="15" max="16384" width="8.88671875" style="2"/>
  </cols>
  <sheetData>
    <row r="1" spans="1:10" ht="24" customHeight="1" x14ac:dyDescent="0.25">
      <c r="A1" s="192" t="s">
        <v>43</v>
      </c>
      <c r="B1" s="192"/>
      <c r="C1" s="192"/>
      <c r="D1" s="192"/>
      <c r="E1" s="192"/>
      <c r="F1" s="192"/>
      <c r="G1" s="192"/>
      <c r="H1" s="192"/>
      <c r="I1" s="192"/>
      <c r="J1" s="192"/>
    </row>
    <row r="2" spans="1:10" ht="24" customHeight="1" x14ac:dyDescent="0.25">
      <c r="A2" s="193" t="s">
        <v>483</v>
      </c>
      <c r="B2" s="193"/>
      <c r="C2" s="193"/>
      <c r="D2" s="193"/>
      <c r="E2" s="193"/>
      <c r="F2" s="193"/>
      <c r="G2" s="193"/>
      <c r="H2" s="193"/>
      <c r="I2" s="193"/>
      <c r="J2" s="193"/>
    </row>
    <row r="3" spans="1:10" ht="24" customHeight="1" x14ac:dyDescent="0.25">
      <c r="A3" s="194"/>
      <c r="B3" s="194"/>
      <c r="C3" s="194"/>
      <c r="D3" s="194"/>
      <c r="E3" s="194"/>
      <c r="F3" s="194"/>
      <c r="G3" s="194"/>
      <c r="H3" s="194"/>
      <c r="I3" s="194"/>
      <c r="J3" s="194"/>
    </row>
    <row r="4" spans="1:10" ht="24" customHeight="1" x14ac:dyDescent="0.25">
      <c r="A4" s="195" t="s">
        <v>44</v>
      </c>
      <c r="B4" s="195"/>
      <c r="C4" s="195"/>
      <c r="D4" s="195"/>
      <c r="E4" s="195"/>
      <c r="F4" s="195"/>
      <c r="G4" s="195"/>
      <c r="H4" s="195"/>
      <c r="I4" s="195"/>
      <c r="J4" s="195"/>
    </row>
    <row r="5" spans="1:10" s="64" customFormat="1" ht="24" customHeight="1" x14ac:dyDescent="0.25">
      <c r="A5" s="196" t="s">
        <v>45</v>
      </c>
      <c r="B5" s="196" t="s">
        <v>46</v>
      </c>
      <c r="C5" s="196" t="s">
        <v>47</v>
      </c>
      <c r="D5" s="196" t="s">
        <v>48</v>
      </c>
      <c r="E5" s="197" t="s">
        <v>49</v>
      </c>
      <c r="F5" s="198"/>
      <c r="G5" s="199"/>
      <c r="H5" s="197" t="s">
        <v>50</v>
      </c>
      <c r="I5" s="198"/>
      <c r="J5" s="199"/>
    </row>
    <row r="6" spans="1:10" s="64" customFormat="1" ht="24" customHeight="1" x14ac:dyDescent="0.25">
      <c r="A6" s="196"/>
      <c r="B6" s="196"/>
      <c r="C6" s="196"/>
      <c r="D6" s="196"/>
      <c r="E6" s="69" t="s">
        <v>51</v>
      </c>
      <c r="F6" s="69" t="s">
        <v>52</v>
      </c>
      <c r="G6" s="69" t="s">
        <v>53</v>
      </c>
      <c r="H6" s="69" t="s">
        <v>51</v>
      </c>
      <c r="I6" s="69" t="s">
        <v>52</v>
      </c>
      <c r="J6" s="69" t="s">
        <v>53</v>
      </c>
    </row>
    <row r="7" spans="1:10" ht="24" customHeight="1" x14ac:dyDescent="0.25">
      <c r="A7" s="78">
        <v>1</v>
      </c>
      <c r="B7" s="79" t="s">
        <v>54</v>
      </c>
      <c r="C7" s="100" t="s">
        <v>55</v>
      </c>
      <c r="D7" s="80" t="s">
        <v>56</v>
      </c>
      <c r="E7" s="107">
        <f>E8+E9</f>
        <v>0</v>
      </c>
      <c r="F7" s="107">
        <f>F8+F9</f>
        <v>15417577</v>
      </c>
      <c r="G7" s="107">
        <f>E7+F7</f>
        <v>15417577</v>
      </c>
      <c r="H7" s="107">
        <f t="shared" ref="H7:I7" si="0">H8+H9</f>
        <v>0</v>
      </c>
      <c r="I7" s="107">
        <f t="shared" si="0"/>
        <v>15887372</v>
      </c>
      <c r="J7" s="107">
        <f>H7+I7</f>
        <v>15887372</v>
      </c>
    </row>
    <row r="8" spans="1:10" ht="24" customHeight="1" x14ac:dyDescent="0.25">
      <c r="A8" s="73">
        <v>2</v>
      </c>
      <c r="B8" s="76"/>
      <c r="C8" s="101" t="s">
        <v>382</v>
      </c>
      <c r="D8" s="74" t="s">
        <v>57</v>
      </c>
      <c r="E8" s="108">
        <v>0</v>
      </c>
      <c r="F8" s="108">
        <v>0</v>
      </c>
      <c r="G8" s="107">
        <f t="shared" ref="G8:G71" si="1">E8+F8</f>
        <v>0</v>
      </c>
      <c r="H8" s="108">
        <v>0</v>
      </c>
      <c r="I8" s="108">
        <v>0</v>
      </c>
      <c r="J8" s="107">
        <f t="shared" ref="J8:J71" si="2">H8+I8</f>
        <v>0</v>
      </c>
    </row>
    <row r="9" spans="1:10" ht="24" customHeight="1" x14ac:dyDescent="0.25">
      <c r="A9" s="73">
        <v>3</v>
      </c>
      <c r="B9" s="76"/>
      <c r="C9" s="101" t="s">
        <v>383</v>
      </c>
      <c r="D9" s="74" t="s">
        <v>58</v>
      </c>
      <c r="E9" s="108">
        <v>0</v>
      </c>
      <c r="F9" s="108">
        <v>15417577</v>
      </c>
      <c r="G9" s="107">
        <f t="shared" si="1"/>
        <v>15417577</v>
      </c>
      <c r="H9" s="108">
        <v>0</v>
      </c>
      <c r="I9" s="108">
        <v>15887372</v>
      </c>
      <c r="J9" s="107">
        <f t="shared" si="2"/>
        <v>15887372</v>
      </c>
    </row>
    <row r="10" spans="1:10" ht="24" customHeight="1" x14ac:dyDescent="0.25">
      <c r="A10" s="78">
        <v>4</v>
      </c>
      <c r="B10" s="79" t="s">
        <v>59</v>
      </c>
      <c r="C10" s="100" t="s">
        <v>60</v>
      </c>
      <c r="D10" s="80" t="s">
        <v>61</v>
      </c>
      <c r="E10" s="107">
        <f>E11+E12+E13</f>
        <v>1876</v>
      </c>
      <c r="F10" s="107">
        <f t="shared" ref="F10:I10" si="3">F11+F12+F13</f>
        <v>64214569</v>
      </c>
      <c r="G10" s="107">
        <f t="shared" si="1"/>
        <v>64216445</v>
      </c>
      <c r="H10" s="107">
        <f t="shared" si="3"/>
        <v>1876</v>
      </c>
      <c r="I10" s="107">
        <f t="shared" si="3"/>
        <v>64567065</v>
      </c>
      <c r="J10" s="107">
        <f t="shared" si="2"/>
        <v>64568941</v>
      </c>
    </row>
    <row r="11" spans="1:10" ht="24" customHeight="1" x14ac:dyDescent="0.25">
      <c r="A11" s="73">
        <v>5</v>
      </c>
      <c r="B11" s="76"/>
      <c r="C11" s="101" t="s">
        <v>382</v>
      </c>
      <c r="D11" s="74" t="s">
        <v>62</v>
      </c>
      <c r="E11" s="108">
        <v>0</v>
      </c>
      <c r="F11" s="108">
        <v>25156343</v>
      </c>
      <c r="G11" s="107">
        <f t="shared" si="1"/>
        <v>25156343</v>
      </c>
      <c r="H11" s="108">
        <v>0</v>
      </c>
      <c r="I11" s="108">
        <v>26015208</v>
      </c>
      <c r="J11" s="107">
        <f t="shared" si="2"/>
        <v>26015208</v>
      </c>
    </row>
    <row r="12" spans="1:10" ht="24" customHeight="1" x14ac:dyDescent="0.25">
      <c r="A12" s="73">
        <v>6</v>
      </c>
      <c r="B12" s="76"/>
      <c r="C12" s="101" t="s">
        <v>383</v>
      </c>
      <c r="D12" s="74" t="s">
        <v>63</v>
      </c>
      <c r="E12" s="108">
        <v>1865</v>
      </c>
      <c r="F12" s="108">
        <v>3336148</v>
      </c>
      <c r="G12" s="107">
        <f t="shared" si="1"/>
        <v>3338013</v>
      </c>
      <c r="H12" s="108">
        <v>1865</v>
      </c>
      <c r="I12" s="108">
        <v>3280239</v>
      </c>
      <c r="J12" s="107">
        <f t="shared" si="2"/>
        <v>3282104</v>
      </c>
    </row>
    <row r="13" spans="1:10" ht="24" customHeight="1" x14ac:dyDescent="0.25">
      <c r="A13" s="73">
        <v>7</v>
      </c>
      <c r="B13" s="76"/>
      <c r="C13" s="101" t="s">
        <v>384</v>
      </c>
      <c r="D13" s="74" t="s">
        <v>64</v>
      </c>
      <c r="E13" s="108">
        <v>11</v>
      </c>
      <c r="F13" s="108">
        <v>35722078</v>
      </c>
      <c r="G13" s="107">
        <f t="shared" si="1"/>
        <v>35722089</v>
      </c>
      <c r="H13" s="108">
        <v>11</v>
      </c>
      <c r="I13" s="108">
        <v>35271618</v>
      </c>
      <c r="J13" s="107">
        <f t="shared" si="2"/>
        <v>35271629</v>
      </c>
    </row>
    <row r="14" spans="1:10" ht="24" customHeight="1" x14ac:dyDescent="0.25">
      <c r="A14" s="78">
        <v>8</v>
      </c>
      <c r="B14" s="79" t="s">
        <v>65</v>
      </c>
      <c r="C14" s="100" t="s">
        <v>66</v>
      </c>
      <c r="D14" s="80" t="s">
        <v>67</v>
      </c>
      <c r="E14" s="107">
        <f>E15+E16+E20</f>
        <v>425331013</v>
      </c>
      <c r="F14" s="107">
        <f t="shared" ref="F14:I14" si="4">F15+F16+F20</f>
        <v>741341747</v>
      </c>
      <c r="G14" s="107">
        <f t="shared" si="1"/>
        <v>1166672760</v>
      </c>
      <c r="H14" s="107">
        <f t="shared" si="4"/>
        <v>429956057</v>
      </c>
      <c r="I14" s="107">
        <f t="shared" si="4"/>
        <v>847471030</v>
      </c>
      <c r="J14" s="107">
        <f t="shared" si="2"/>
        <v>1277427087</v>
      </c>
    </row>
    <row r="15" spans="1:10" ht="24" customHeight="1" x14ac:dyDescent="0.25">
      <c r="A15" s="70">
        <v>9</v>
      </c>
      <c r="B15" s="76"/>
      <c r="C15" s="102" t="s">
        <v>68</v>
      </c>
      <c r="D15" s="72" t="s">
        <v>69</v>
      </c>
      <c r="E15" s="109">
        <v>0</v>
      </c>
      <c r="F15" s="109">
        <v>69394239</v>
      </c>
      <c r="G15" s="107">
        <f t="shared" si="1"/>
        <v>69394239</v>
      </c>
      <c r="H15" s="109">
        <v>0</v>
      </c>
      <c r="I15" s="109">
        <v>67451907</v>
      </c>
      <c r="J15" s="107">
        <f t="shared" si="2"/>
        <v>67451907</v>
      </c>
    </row>
    <row r="16" spans="1:10" ht="24" customHeight="1" x14ac:dyDescent="0.25">
      <c r="A16" s="78">
        <v>10</v>
      </c>
      <c r="B16" s="79" t="s">
        <v>70</v>
      </c>
      <c r="C16" s="100" t="s">
        <v>71</v>
      </c>
      <c r="D16" s="80" t="s">
        <v>72</v>
      </c>
      <c r="E16" s="107">
        <f>E17+E18+E19</f>
        <v>0</v>
      </c>
      <c r="F16" s="107">
        <f t="shared" ref="F16:I16" si="5">F17+F18+F19</f>
        <v>51511754</v>
      </c>
      <c r="G16" s="107">
        <f t="shared" si="1"/>
        <v>51511754</v>
      </c>
      <c r="H16" s="107">
        <f t="shared" si="5"/>
        <v>0</v>
      </c>
      <c r="I16" s="107">
        <f t="shared" si="5"/>
        <v>54011754</v>
      </c>
      <c r="J16" s="107">
        <f t="shared" si="2"/>
        <v>54011754</v>
      </c>
    </row>
    <row r="17" spans="1:10" ht="24" customHeight="1" x14ac:dyDescent="0.25">
      <c r="A17" s="73">
        <v>11</v>
      </c>
      <c r="B17" s="76"/>
      <c r="C17" s="101" t="s">
        <v>382</v>
      </c>
      <c r="D17" s="74" t="s">
        <v>73</v>
      </c>
      <c r="E17" s="108">
        <v>0</v>
      </c>
      <c r="F17" s="110">
        <v>47795515</v>
      </c>
      <c r="G17" s="107">
        <f t="shared" si="1"/>
        <v>47795515</v>
      </c>
      <c r="H17" s="108">
        <v>0</v>
      </c>
      <c r="I17" s="108">
        <v>50295515</v>
      </c>
      <c r="J17" s="107">
        <f t="shared" si="2"/>
        <v>50295515</v>
      </c>
    </row>
    <row r="18" spans="1:10" ht="24" customHeight="1" x14ac:dyDescent="0.25">
      <c r="A18" s="73">
        <v>12</v>
      </c>
      <c r="B18" s="76"/>
      <c r="C18" s="101" t="s">
        <v>383</v>
      </c>
      <c r="D18" s="74" t="s">
        <v>74</v>
      </c>
      <c r="E18" s="108">
        <v>0</v>
      </c>
      <c r="F18" s="108">
        <v>0</v>
      </c>
      <c r="G18" s="107">
        <f t="shared" si="1"/>
        <v>0</v>
      </c>
      <c r="H18" s="108">
        <v>0</v>
      </c>
      <c r="I18" s="108">
        <v>0</v>
      </c>
      <c r="J18" s="107">
        <f t="shared" si="2"/>
        <v>0</v>
      </c>
    </row>
    <row r="19" spans="1:10" ht="24" customHeight="1" x14ac:dyDescent="0.25">
      <c r="A19" s="73">
        <v>13</v>
      </c>
      <c r="B19" s="76"/>
      <c r="C19" s="101" t="s">
        <v>384</v>
      </c>
      <c r="D19" s="74" t="s">
        <v>75</v>
      </c>
      <c r="E19" s="108">
        <v>0</v>
      </c>
      <c r="F19" s="108">
        <v>3716239</v>
      </c>
      <c r="G19" s="107">
        <f t="shared" si="1"/>
        <v>3716239</v>
      </c>
      <c r="H19" s="108">
        <v>0</v>
      </c>
      <c r="I19" s="108">
        <v>3716239</v>
      </c>
      <c r="J19" s="107">
        <f t="shared" si="2"/>
        <v>3716239</v>
      </c>
    </row>
    <row r="20" spans="1:10" ht="24" customHeight="1" x14ac:dyDescent="0.25">
      <c r="A20" s="78">
        <v>14</v>
      </c>
      <c r="B20" s="79" t="s">
        <v>76</v>
      </c>
      <c r="C20" s="100" t="s">
        <v>77</v>
      </c>
      <c r="D20" s="80" t="s">
        <v>78</v>
      </c>
      <c r="E20" s="107">
        <f>E21+E26+E31</f>
        <v>425331013</v>
      </c>
      <c r="F20" s="107">
        <f t="shared" ref="F20:I20" si="6">F21+F26+F31</f>
        <v>620435754</v>
      </c>
      <c r="G20" s="107">
        <f t="shared" si="1"/>
        <v>1045766767</v>
      </c>
      <c r="H20" s="107">
        <f t="shared" si="6"/>
        <v>429956057</v>
      </c>
      <c r="I20" s="107">
        <f t="shared" si="6"/>
        <v>726007369</v>
      </c>
      <c r="J20" s="107">
        <f t="shared" si="2"/>
        <v>1155963426</v>
      </c>
    </row>
    <row r="21" spans="1:10" ht="24" customHeight="1" x14ac:dyDescent="0.25">
      <c r="A21" s="78">
        <v>15</v>
      </c>
      <c r="B21" s="79" t="s">
        <v>79</v>
      </c>
      <c r="C21" s="100" t="s">
        <v>382</v>
      </c>
      <c r="D21" s="75" t="s">
        <v>80</v>
      </c>
      <c r="E21" s="107">
        <f>E22+E23+E24+E25</f>
        <v>168835029</v>
      </c>
      <c r="F21" s="107">
        <f t="shared" ref="F21:I21" si="7">F22+F23+F24+F25</f>
        <v>198485282</v>
      </c>
      <c r="G21" s="107">
        <f t="shared" si="1"/>
        <v>367320311</v>
      </c>
      <c r="H21" s="107">
        <f t="shared" si="7"/>
        <v>166243623</v>
      </c>
      <c r="I21" s="107">
        <f t="shared" si="7"/>
        <v>189947621</v>
      </c>
      <c r="J21" s="107">
        <f t="shared" si="2"/>
        <v>356191244</v>
      </c>
    </row>
    <row r="22" spans="1:10" ht="24" customHeight="1" x14ac:dyDescent="0.25">
      <c r="A22" s="73">
        <v>16</v>
      </c>
      <c r="B22" s="76"/>
      <c r="C22" s="101" t="s">
        <v>406</v>
      </c>
      <c r="D22" s="74" t="s">
        <v>81</v>
      </c>
      <c r="E22" s="108">
        <v>152507760</v>
      </c>
      <c r="F22" s="108">
        <v>139120115</v>
      </c>
      <c r="G22" s="107">
        <f t="shared" si="1"/>
        <v>291627875</v>
      </c>
      <c r="H22" s="108">
        <v>148799499</v>
      </c>
      <c r="I22" s="108">
        <v>134981655</v>
      </c>
      <c r="J22" s="107">
        <f t="shared" si="2"/>
        <v>283781154</v>
      </c>
    </row>
    <row r="23" spans="1:10" ht="24" customHeight="1" x14ac:dyDescent="0.25">
      <c r="A23" s="73">
        <v>17</v>
      </c>
      <c r="B23" s="76"/>
      <c r="C23" s="101" t="s">
        <v>407</v>
      </c>
      <c r="D23" s="74" t="s">
        <v>82</v>
      </c>
      <c r="E23" s="108">
        <v>12968343</v>
      </c>
      <c r="F23" s="108">
        <v>4500651</v>
      </c>
      <c r="G23" s="107">
        <f t="shared" si="1"/>
        <v>17468994</v>
      </c>
      <c r="H23" s="108">
        <v>14062673</v>
      </c>
      <c r="I23" s="108">
        <v>4796914</v>
      </c>
      <c r="J23" s="107">
        <f t="shared" si="2"/>
        <v>18859587</v>
      </c>
    </row>
    <row r="24" spans="1:10" ht="24" customHeight="1" x14ac:dyDescent="0.25">
      <c r="A24" s="73">
        <v>18</v>
      </c>
      <c r="B24" s="76"/>
      <c r="C24" s="101" t="s">
        <v>391</v>
      </c>
      <c r="D24" s="74" t="s">
        <v>83</v>
      </c>
      <c r="E24" s="108">
        <v>3358926</v>
      </c>
      <c r="F24" s="108">
        <v>38360372</v>
      </c>
      <c r="G24" s="107">
        <f t="shared" si="1"/>
        <v>41719298</v>
      </c>
      <c r="H24" s="108">
        <v>3381451</v>
      </c>
      <c r="I24" s="108">
        <v>35805659</v>
      </c>
      <c r="J24" s="107">
        <f t="shared" si="2"/>
        <v>39187110</v>
      </c>
    </row>
    <row r="25" spans="1:10" ht="24" customHeight="1" x14ac:dyDescent="0.25">
      <c r="A25" s="73">
        <v>19</v>
      </c>
      <c r="B25" s="76"/>
      <c r="C25" s="101" t="s">
        <v>392</v>
      </c>
      <c r="D25" s="74" t="s">
        <v>84</v>
      </c>
      <c r="E25" s="108">
        <v>0</v>
      </c>
      <c r="F25" s="108">
        <v>16504144</v>
      </c>
      <c r="G25" s="107">
        <f t="shared" si="1"/>
        <v>16504144</v>
      </c>
      <c r="H25" s="108">
        <v>0</v>
      </c>
      <c r="I25" s="108">
        <v>14363393</v>
      </c>
      <c r="J25" s="107">
        <f t="shared" si="2"/>
        <v>14363393</v>
      </c>
    </row>
    <row r="26" spans="1:10" ht="24" customHeight="1" x14ac:dyDescent="0.25">
      <c r="A26" s="78">
        <v>20</v>
      </c>
      <c r="B26" s="79" t="s">
        <v>85</v>
      </c>
      <c r="C26" s="100" t="s">
        <v>383</v>
      </c>
      <c r="D26" s="80" t="s">
        <v>86</v>
      </c>
      <c r="E26" s="107">
        <f>E27+E28+E29+E30</f>
        <v>230474667</v>
      </c>
      <c r="F26" s="107">
        <f t="shared" ref="F26:I26" si="8">F27+F28+F29+F30</f>
        <v>417459533</v>
      </c>
      <c r="G26" s="107">
        <f t="shared" si="1"/>
        <v>647934200</v>
      </c>
      <c r="H26" s="107">
        <f t="shared" si="8"/>
        <v>206882522</v>
      </c>
      <c r="I26" s="107">
        <f t="shared" si="8"/>
        <v>418077128</v>
      </c>
      <c r="J26" s="107">
        <f t="shared" si="2"/>
        <v>624959650</v>
      </c>
    </row>
    <row r="27" spans="1:10" ht="24" customHeight="1" x14ac:dyDescent="0.25">
      <c r="A27" s="73">
        <v>21</v>
      </c>
      <c r="B27" s="76"/>
      <c r="C27" s="103" t="s">
        <v>408</v>
      </c>
      <c r="D27" s="74" t="s">
        <v>87</v>
      </c>
      <c r="E27" s="108">
        <v>11158812</v>
      </c>
      <c r="F27" s="108">
        <v>91588426</v>
      </c>
      <c r="G27" s="107">
        <f t="shared" si="1"/>
        <v>102747238</v>
      </c>
      <c r="H27" s="108">
        <v>12593122</v>
      </c>
      <c r="I27" s="108">
        <v>108689276</v>
      </c>
      <c r="J27" s="107">
        <f t="shared" si="2"/>
        <v>121282398</v>
      </c>
    </row>
    <row r="28" spans="1:10" ht="24" customHeight="1" x14ac:dyDescent="0.25">
      <c r="A28" s="73">
        <v>22</v>
      </c>
      <c r="B28" s="76"/>
      <c r="C28" s="103" t="s">
        <v>409</v>
      </c>
      <c r="D28" s="74" t="s">
        <v>81</v>
      </c>
      <c r="E28" s="108">
        <v>202595938</v>
      </c>
      <c r="F28" s="108">
        <v>290496489</v>
      </c>
      <c r="G28" s="107">
        <f t="shared" si="1"/>
        <v>493092427</v>
      </c>
      <c r="H28" s="108">
        <v>194289400</v>
      </c>
      <c r="I28" s="108">
        <v>309387852</v>
      </c>
      <c r="J28" s="107">
        <f t="shared" si="2"/>
        <v>503677252</v>
      </c>
    </row>
    <row r="29" spans="1:10" ht="24" customHeight="1" x14ac:dyDescent="0.25">
      <c r="A29" s="73">
        <v>23</v>
      </c>
      <c r="B29" s="76"/>
      <c r="C29" s="103" t="s">
        <v>401</v>
      </c>
      <c r="D29" s="74" t="s">
        <v>88</v>
      </c>
      <c r="E29" s="108">
        <v>16719917</v>
      </c>
      <c r="F29" s="108">
        <v>35374618</v>
      </c>
      <c r="G29" s="107">
        <f t="shared" si="1"/>
        <v>52094535</v>
      </c>
      <c r="H29" s="108">
        <v>0</v>
      </c>
      <c r="I29" s="108">
        <v>0</v>
      </c>
      <c r="J29" s="107">
        <f t="shared" si="2"/>
        <v>0</v>
      </c>
    </row>
    <row r="30" spans="1:10" ht="24" customHeight="1" x14ac:dyDescent="0.25">
      <c r="A30" s="73">
        <v>24</v>
      </c>
      <c r="B30" s="76"/>
      <c r="C30" s="103" t="s">
        <v>402</v>
      </c>
      <c r="D30" s="74" t="s">
        <v>84</v>
      </c>
      <c r="E30" s="108">
        <v>0</v>
      </c>
      <c r="F30" s="108">
        <v>0</v>
      </c>
      <c r="G30" s="107">
        <f t="shared" si="1"/>
        <v>0</v>
      </c>
      <c r="H30" s="108">
        <v>0</v>
      </c>
      <c r="I30" s="108">
        <v>0</v>
      </c>
      <c r="J30" s="107">
        <f t="shared" si="2"/>
        <v>0</v>
      </c>
    </row>
    <row r="31" spans="1:10" ht="24" customHeight="1" x14ac:dyDescent="0.25">
      <c r="A31" s="78">
        <v>25</v>
      </c>
      <c r="B31" s="79" t="s">
        <v>89</v>
      </c>
      <c r="C31" s="100" t="s">
        <v>384</v>
      </c>
      <c r="D31" s="80" t="s">
        <v>90</v>
      </c>
      <c r="E31" s="107">
        <f>E32+E33+E34+E35+E36</f>
        <v>26021317</v>
      </c>
      <c r="F31" s="107">
        <f t="shared" ref="F31:I31" si="9">F32+F33+F34+F35+F36</f>
        <v>4490939</v>
      </c>
      <c r="G31" s="107">
        <f t="shared" si="1"/>
        <v>30512256</v>
      </c>
      <c r="H31" s="107">
        <f t="shared" si="9"/>
        <v>56829912</v>
      </c>
      <c r="I31" s="107">
        <f t="shared" si="9"/>
        <v>117982620</v>
      </c>
      <c r="J31" s="107">
        <f t="shared" si="2"/>
        <v>174812532</v>
      </c>
    </row>
    <row r="32" spans="1:10" ht="24" customHeight="1" x14ac:dyDescent="0.25">
      <c r="A32" s="73">
        <v>26</v>
      </c>
      <c r="B32" s="76"/>
      <c r="C32" s="103" t="s">
        <v>410</v>
      </c>
      <c r="D32" s="74" t="s">
        <v>87</v>
      </c>
      <c r="E32" s="108">
        <v>0</v>
      </c>
      <c r="F32" s="108">
        <v>2973816</v>
      </c>
      <c r="G32" s="107">
        <f t="shared" si="1"/>
        <v>2973816</v>
      </c>
      <c r="H32" s="108">
        <v>0</v>
      </c>
      <c r="I32" s="108">
        <v>0</v>
      </c>
      <c r="J32" s="107">
        <f t="shared" si="2"/>
        <v>0</v>
      </c>
    </row>
    <row r="33" spans="1:10" ht="24" customHeight="1" x14ac:dyDescent="0.25">
      <c r="A33" s="73">
        <v>27</v>
      </c>
      <c r="B33" s="76"/>
      <c r="C33" s="103" t="s">
        <v>411</v>
      </c>
      <c r="D33" s="74" t="s">
        <v>81</v>
      </c>
      <c r="E33" s="108">
        <v>0</v>
      </c>
      <c r="F33" s="108">
        <v>0</v>
      </c>
      <c r="G33" s="107">
        <f t="shared" si="1"/>
        <v>0</v>
      </c>
      <c r="H33" s="108">
        <v>13422766</v>
      </c>
      <c r="I33" s="108">
        <v>76794107</v>
      </c>
      <c r="J33" s="107">
        <f t="shared" si="2"/>
        <v>90216873</v>
      </c>
    </row>
    <row r="34" spans="1:10" ht="24" customHeight="1" x14ac:dyDescent="0.25">
      <c r="A34" s="73">
        <v>28</v>
      </c>
      <c r="B34" s="76"/>
      <c r="C34" s="103" t="s">
        <v>412</v>
      </c>
      <c r="D34" s="74" t="s">
        <v>88</v>
      </c>
      <c r="E34" s="108">
        <v>25732534</v>
      </c>
      <c r="F34" s="108">
        <v>0</v>
      </c>
      <c r="G34" s="107">
        <f t="shared" si="1"/>
        <v>25732534</v>
      </c>
      <c r="H34" s="108">
        <v>43299193</v>
      </c>
      <c r="I34" s="108">
        <v>40347499</v>
      </c>
      <c r="J34" s="107">
        <f t="shared" si="2"/>
        <v>83646692</v>
      </c>
    </row>
    <row r="35" spans="1:10" ht="24" customHeight="1" x14ac:dyDescent="0.25">
      <c r="A35" s="73">
        <v>29</v>
      </c>
      <c r="B35" s="76"/>
      <c r="C35" s="103" t="s">
        <v>413</v>
      </c>
      <c r="D35" s="74" t="s">
        <v>91</v>
      </c>
      <c r="E35" s="108">
        <v>288783</v>
      </c>
      <c r="F35" s="108">
        <v>1517123</v>
      </c>
      <c r="G35" s="107">
        <f t="shared" si="1"/>
        <v>1805906</v>
      </c>
      <c r="H35" s="108">
        <v>107953</v>
      </c>
      <c r="I35" s="108">
        <v>841014</v>
      </c>
      <c r="J35" s="107">
        <f t="shared" si="2"/>
        <v>948967</v>
      </c>
    </row>
    <row r="36" spans="1:10" ht="24" customHeight="1" x14ac:dyDescent="0.25">
      <c r="A36" s="73">
        <v>30</v>
      </c>
      <c r="B36" s="76"/>
      <c r="C36" s="103" t="s">
        <v>414</v>
      </c>
      <c r="D36" s="74" t="s">
        <v>84</v>
      </c>
      <c r="E36" s="108">
        <v>0</v>
      </c>
      <c r="F36" s="108">
        <v>0</v>
      </c>
      <c r="G36" s="107">
        <f t="shared" si="1"/>
        <v>0</v>
      </c>
      <c r="H36" s="108">
        <v>0</v>
      </c>
      <c r="I36" s="108">
        <v>0</v>
      </c>
      <c r="J36" s="107">
        <f t="shared" si="2"/>
        <v>0</v>
      </c>
    </row>
    <row r="37" spans="1:10" ht="24" customHeight="1" x14ac:dyDescent="0.25">
      <c r="A37" s="78">
        <v>31</v>
      </c>
      <c r="B37" s="79" t="s">
        <v>92</v>
      </c>
      <c r="C37" s="100" t="s">
        <v>93</v>
      </c>
      <c r="D37" s="80" t="s">
        <v>94</v>
      </c>
      <c r="E37" s="107">
        <f>E38+E42+E46</f>
        <v>0</v>
      </c>
      <c r="F37" s="107">
        <f t="shared" ref="F37:I37" si="10">F38+F42+F46</f>
        <v>22914623</v>
      </c>
      <c r="G37" s="107">
        <f t="shared" si="1"/>
        <v>22914623</v>
      </c>
      <c r="H37" s="107">
        <f t="shared" si="10"/>
        <v>0</v>
      </c>
      <c r="I37" s="107">
        <f t="shared" si="10"/>
        <v>17548049</v>
      </c>
      <c r="J37" s="107">
        <f t="shared" si="2"/>
        <v>17548049</v>
      </c>
    </row>
    <row r="38" spans="1:10" ht="24" customHeight="1" x14ac:dyDescent="0.25">
      <c r="A38" s="73">
        <v>32</v>
      </c>
      <c r="B38" s="76" t="s">
        <v>95</v>
      </c>
      <c r="C38" s="97" t="s">
        <v>382</v>
      </c>
      <c r="D38" s="74" t="s">
        <v>96</v>
      </c>
      <c r="E38" s="108">
        <f>E39+E40+E41</f>
        <v>0</v>
      </c>
      <c r="F38" s="108">
        <f t="shared" ref="F38:I38" si="11">F39+F40+F41</f>
        <v>14678731</v>
      </c>
      <c r="G38" s="107">
        <f t="shared" si="1"/>
        <v>14678731</v>
      </c>
      <c r="H38" s="108">
        <f t="shared" si="11"/>
        <v>0</v>
      </c>
      <c r="I38" s="108">
        <f t="shared" si="11"/>
        <v>14392193</v>
      </c>
      <c r="J38" s="107">
        <f t="shared" si="2"/>
        <v>14392193</v>
      </c>
    </row>
    <row r="39" spans="1:10" ht="24" customHeight="1" x14ac:dyDescent="0.25">
      <c r="A39" s="73">
        <v>33</v>
      </c>
      <c r="B39" s="76"/>
      <c r="C39" s="97" t="s">
        <v>389</v>
      </c>
      <c r="D39" s="74" t="s">
        <v>97</v>
      </c>
      <c r="E39" s="108">
        <v>0</v>
      </c>
      <c r="F39" s="108">
        <v>-1754363</v>
      </c>
      <c r="G39" s="107">
        <f t="shared" si="1"/>
        <v>-1754363</v>
      </c>
      <c r="H39" s="108">
        <v>0</v>
      </c>
      <c r="I39" s="108">
        <v>-1724188</v>
      </c>
      <c r="J39" s="107">
        <f t="shared" si="2"/>
        <v>-1724188</v>
      </c>
    </row>
    <row r="40" spans="1:10" ht="24" customHeight="1" x14ac:dyDescent="0.25">
      <c r="A40" s="73">
        <v>34</v>
      </c>
      <c r="B40" s="76"/>
      <c r="C40" s="97" t="s">
        <v>390</v>
      </c>
      <c r="D40" s="74" t="s">
        <v>98</v>
      </c>
      <c r="E40" s="108">
        <v>0</v>
      </c>
      <c r="F40" s="108">
        <v>0</v>
      </c>
      <c r="G40" s="107">
        <f t="shared" si="1"/>
        <v>0</v>
      </c>
      <c r="H40" s="108">
        <v>0</v>
      </c>
      <c r="I40" s="108">
        <v>0</v>
      </c>
      <c r="J40" s="107">
        <f t="shared" si="2"/>
        <v>0</v>
      </c>
    </row>
    <row r="41" spans="1:10" ht="24" customHeight="1" x14ac:dyDescent="0.25">
      <c r="A41" s="73">
        <v>35</v>
      </c>
      <c r="B41" s="76"/>
      <c r="C41" s="97" t="s">
        <v>391</v>
      </c>
      <c r="D41" s="74" t="s">
        <v>99</v>
      </c>
      <c r="E41" s="108">
        <v>0</v>
      </c>
      <c r="F41" s="108">
        <v>16433094</v>
      </c>
      <c r="G41" s="107">
        <f t="shared" si="1"/>
        <v>16433094</v>
      </c>
      <c r="H41" s="108">
        <v>0</v>
      </c>
      <c r="I41" s="108">
        <v>16116381</v>
      </c>
      <c r="J41" s="107">
        <f t="shared" si="2"/>
        <v>16116381</v>
      </c>
    </row>
    <row r="42" spans="1:10" ht="24" customHeight="1" x14ac:dyDescent="0.25">
      <c r="A42" s="78">
        <v>36</v>
      </c>
      <c r="B42" s="79" t="s">
        <v>100</v>
      </c>
      <c r="C42" s="100" t="s">
        <v>383</v>
      </c>
      <c r="D42" s="80" t="s">
        <v>101</v>
      </c>
      <c r="E42" s="107">
        <f>E43+E44+E45</f>
        <v>0</v>
      </c>
      <c r="F42" s="107">
        <f t="shared" ref="F42:I42" si="12">F43+F44+F45</f>
        <v>0</v>
      </c>
      <c r="G42" s="107">
        <f t="shared" si="1"/>
        <v>0</v>
      </c>
      <c r="H42" s="107">
        <f t="shared" si="12"/>
        <v>0</v>
      </c>
      <c r="I42" s="107">
        <f t="shared" si="12"/>
        <v>0</v>
      </c>
      <c r="J42" s="107">
        <f t="shared" si="2"/>
        <v>0</v>
      </c>
    </row>
    <row r="43" spans="1:10" ht="24" customHeight="1" x14ac:dyDescent="0.25">
      <c r="A43" s="73">
        <v>37</v>
      </c>
      <c r="B43" s="76"/>
      <c r="C43" s="97" t="s">
        <v>399</v>
      </c>
      <c r="D43" s="74" t="s">
        <v>97</v>
      </c>
      <c r="E43" s="108">
        <v>0</v>
      </c>
      <c r="F43" s="108">
        <v>0</v>
      </c>
      <c r="G43" s="107">
        <f t="shared" si="1"/>
        <v>0</v>
      </c>
      <c r="H43" s="108">
        <v>0</v>
      </c>
      <c r="I43" s="108">
        <v>0</v>
      </c>
      <c r="J43" s="107">
        <f t="shared" si="2"/>
        <v>0</v>
      </c>
    </row>
    <row r="44" spans="1:10" ht="24" customHeight="1" x14ac:dyDescent="0.25">
      <c r="A44" s="73">
        <v>38</v>
      </c>
      <c r="B44" s="76"/>
      <c r="C44" s="97" t="s">
        <v>400</v>
      </c>
      <c r="D44" s="74" t="s">
        <v>98</v>
      </c>
      <c r="E44" s="108">
        <v>0</v>
      </c>
      <c r="F44" s="108">
        <v>0</v>
      </c>
      <c r="G44" s="107">
        <f t="shared" si="1"/>
        <v>0</v>
      </c>
      <c r="H44" s="108">
        <v>0</v>
      </c>
      <c r="I44" s="108">
        <v>0</v>
      </c>
      <c r="J44" s="107">
        <f t="shared" si="2"/>
        <v>0</v>
      </c>
    </row>
    <row r="45" spans="1:10" ht="24" customHeight="1" x14ac:dyDescent="0.25">
      <c r="A45" s="73">
        <v>39</v>
      </c>
      <c r="B45" s="76"/>
      <c r="C45" s="97" t="s">
        <v>401</v>
      </c>
      <c r="D45" s="74" t="s">
        <v>99</v>
      </c>
      <c r="E45" s="108">
        <v>0</v>
      </c>
      <c r="F45" s="108">
        <v>0</v>
      </c>
      <c r="G45" s="107">
        <f t="shared" si="1"/>
        <v>0</v>
      </c>
      <c r="H45" s="108">
        <v>0</v>
      </c>
      <c r="I45" s="108">
        <v>0</v>
      </c>
      <c r="J45" s="107">
        <f t="shared" si="2"/>
        <v>0</v>
      </c>
    </row>
    <row r="46" spans="1:10" ht="24" customHeight="1" x14ac:dyDescent="0.25">
      <c r="A46" s="78">
        <v>40</v>
      </c>
      <c r="B46" s="79" t="s">
        <v>102</v>
      </c>
      <c r="C46" s="100" t="s">
        <v>384</v>
      </c>
      <c r="D46" s="80" t="s">
        <v>103</v>
      </c>
      <c r="E46" s="107">
        <f>E47+E48+E49</f>
        <v>0</v>
      </c>
      <c r="F46" s="107">
        <f t="shared" ref="F46:I46" si="13">F47+F48+F49</f>
        <v>8235892</v>
      </c>
      <c r="G46" s="107">
        <f t="shared" si="1"/>
        <v>8235892</v>
      </c>
      <c r="H46" s="107">
        <f t="shared" si="13"/>
        <v>0</v>
      </c>
      <c r="I46" s="107">
        <f t="shared" si="13"/>
        <v>3155856</v>
      </c>
      <c r="J46" s="107">
        <f t="shared" si="2"/>
        <v>3155856</v>
      </c>
    </row>
    <row r="47" spans="1:10" ht="24" customHeight="1" x14ac:dyDescent="0.25">
      <c r="A47" s="73">
        <v>41</v>
      </c>
      <c r="B47" s="76"/>
      <c r="C47" s="97" t="s">
        <v>415</v>
      </c>
      <c r="D47" s="74" t="s">
        <v>97</v>
      </c>
      <c r="E47" s="108">
        <v>0</v>
      </c>
      <c r="F47" s="108">
        <v>13187713</v>
      </c>
      <c r="G47" s="107">
        <f t="shared" si="1"/>
        <v>13187713</v>
      </c>
      <c r="H47" s="108">
        <v>0</v>
      </c>
      <c r="I47" s="108">
        <v>8292482</v>
      </c>
      <c r="J47" s="107">
        <f t="shared" si="2"/>
        <v>8292482</v>
      </c>
    </row>
    <row r="48" spans="1:10" ht="24" customHeight="1" x14ac:dyDescent="0.25">
      <c r="A48" s="73">
        <v>42</v>
      </c>
      <c r="B48" s="76"/>
      <c r="C48" s="97" t="s">
        <v>416</v>
      </c>
      <c r="D48" s="74" t="s">
        <v>98</v>
      </c>
      <c r="E48" s="108">
        <v>0</v>
      </c>
      <c r="F48" s="108">
        <v>0</v>
      </c>
      <c r="G48" s="107">
        <f t="shared" si="1"/>
        <v>0</v>
      </c>
      <c r="H48" s="108">
        <v>0</v>
      </c>
      <c r="I48" s="108">
        <v>0</v>
      </c>
      <c r="J48" s="107">
        <f t="shared" si="2"/>
        <v>0</v>
      </c>
    </row>
    <row r="49" spans="1:10" ht="24" customHeight="1" x14ac:dyDescent="0.25">
      <c r="A49" s="73">
        <v>43</v>
      </c>
      <c r="B49" s="76"/>
      <c r="C49" s="97" t="s">
        <v>412</v>
      </c>
      <c r="D49" s="74" t="s">
        <v>99</v>
      </c>
      <c r="E49" s="108">
        <v>0</v>
      </c>
      <c r="F49" s="108">
        <v>-4951821</v>
      </c>
      <c r="G49" s="107">
        <f t="shared" si="1"/>
        <v>-4951821</v>
      </c>
      <c r="H49" s="108">
        <v>0</v>
      </c>
      <c r="I49" s="108">
        <v>-5136626</v>
      </c>
      <c r="J49" s="107">
        <f t="shared" si="2"/>
        <v>-5136626</v>
      </c>
    </row>
    <row r="50" spans="1:10" ht="24" customHeight="1" x14ac:dyDescent="0.25">
      <c r="A50" s="81">
        <v>44</v>
      </c>
      <c r="B50" s="82"/>
      <c r="C50" s="104" t="s">
        <v>104</v>
      </c>
      <c r="D50" s="83" t="s">
        <v>105</v>
      </c>
      <c r="E50" s="111">
        <v>8518</v>
      </c>
      <c r="F50" s="111">
        <v>41196418</v>
      </c>
      <c r="G50" s="107">
        <f t="shared" si="1"/>
        <v>41204936</v>
      </c>
      <c r="H50" s="111">
        <v>305</v>
      </c>
      <c r="I50" s="111">
        <v>41713079</v>
      </c>
      <c r="J50" s="107">
        <f t="shared" si="2"/>
        <v>41713384</v>
      </c>
    </row>
    <row r="51" spans="1:10" ht="24" customHeight="1" x14ac:dyDescent="0.25">
      <c r="A51" s="78">
        <v>45</v>
      </c>
      <c r="B51" s="79" t="s">
        <v>106</v>
      </c>
      <c r="C51" s="100" t="s">
        <v>107</v>
      </c>
      <c r="D51" s="80" t="s">
        <v>108</v>
      </c>
      <c r="E51" s="107">
        <f>E52+E53</f>
        <v>3610424</v>
      </c>
      <c r="F51" s="107">
        <f t="shared" ref="F51:I51" si="14">F52+F53</f>
        <v>9377929</v>
      </c>
      <c r="G51" s="107">
        <f t="shared" si="1"/>
        <v>12988353</v>
      </c>
      <c r="H51" s="107">
        <f t="shared" si="14"/>
        <v>3136672</v>
      </c>
      <c r="I51" s="107">
        <f t="shared" si="14"/>
        <v>11630958</v>
      </c>
      <c r="J51" s="107">
        <f t="shared" si="2"/>
        <v>14767630</v>
      </c>
    </row>
    <row r="52" spans="1:10" ht="24" customHeight="1" x14ac:dyDescent="0.25">
      <c r="A52" s="73">
        <v>46</v>
      </c>
      <c r="B52" s="76"/>
      <c r="C52" s="101" t="s">
        <v>382</v>
      </c>
      <c r="D52" s="74" t="s">
        <v>109</v>
      </c>
      <c r="E52" s="108">
        <v>3610424</v>
      </c>
      <c r="F52" s="108">
        <v>9326572</v>
      </c>
      <c r="G52" s="107">
        <f t="shared" si="1"/>
        <v>12936996</v>
      </c>
      <c r="H52" s="108">
        <v>3136672</v>
      </c>
      <c r="I52" s="108">
        <v>9512359</v>
      </c>
      <c r="J52" s="107">
        <f t="shared" si="2"/>
        <v>12649031</v>
      </c>
    </row>
    <row r="53" spans="1:10" ht="24" customHeight="1" x14ac:dyDescent="0.25">
      <c r="A53" s="73">
        <v>47</v>
      </c>
      <c r="B53" s="76"/>
      <c r="C53" s="101" t="s">
        <v>383</v>
      </c>
      <c r="D53" s="74" t="s">
        <v>110</v>
      </c>
      <c r="E53" s="108">
        <v>0</v>
      </c>
      <c r="F53" s="108">
        <v>51357</v>
      </c>
      <c r="G53" s="107">
        <f t="shared" si="1"/>
        <v>51357</v>
      </c>
      <c r="H53" s="108">
        <v>0</v>
      </c>
      <c r="I53" s="108">
        <v>2118599</v>
      </c>
      <c r="J53" s="107">
        <f t="shared" si="2"/>
        <v>2118599</v>
      </c>
    </row>
    <row r="54" spans="1:10" ht="24" customHeight="1" x14ac:dyDescent="0.25">
      <c r="A54" s="81">
        <v>48</v>
      </c>
      <c r="B54" s="82"/>
      <c r="C54" s="104" t="s">
        <v>111</v>
      </c>
      <c r="D54" s="83" t="s">
        <v>112</v>
      </c>
      <c r="E54" s="111">
        <f>E55+E59+E60</f>
        <v>11756463</v>
      </c>
      <c r="F54" s="111">
        <f>F55+F59+F60</f>
        <v>119763264</v>
      </c>
      <c r="G54" s="107">
        <f t="shared" si="1"/>
        <v>131519727</v>
      </c>
      <c r="H54" s="111">
        <f>H55+H59+H60</f>
        <v>202682</v>
      </c>
      <c r="I54" s="111">
        <f>I55+I59+I60</f>
        <v>23399681</v>
      </c>
      <c r="J54" s="107">
        <f t="shared" si="2"/>
        <v>23602363</v>
      </c>
    </row>
    <row r="55" spans="1:10" ht="24" customHeight="1" x14ac:dyDescent="0.25">
      <c r="A55" s="78">
        <v>49</v>
      </c>
      <c r="B55" s="79" t="s">
        <v>113</v>
      </c>
      <c r="C55" s="100" t="s">
        <v>382</v>
      </c>
      <c r="D55" s="80" t="s">
        <v>114</v>
      </c>
      <c r="E55" s="107">
        <f>E56+E57+E58</f>
        <v>13754375</v>
      </c>
      <c r="F55" s="107">
        <f t="shared" ref="F55:I55" si="15">F56+F57+F58</f>
        <v>92411991</v>
      </c>
      <c r="G55" s="107">
        <f t="shared" si="1"/>
        <v>106166366</v>
      </c>
      <c r="H55" s="107">
        <f t="shared" si="15"/>
        <v>202028</v>
      </c>
      <c r="I55" s="107">
        <f t="shared" si="15"/>
        <v>3151176</v>
      </c>
      <c r="J55" s="107">
        <f t="shared" si="2"/>
        <v>3353204</v>
      </c>
    </row>
    <row r="56" spans="1:10" ht="24" customHeight="1" x14ac:dyDescent="0.25">
      <c r="A56" s="73">
        <v>50</v>
      </c>
      <c r="B56" s="76"/>
      <c r="C56" s="103" t="s">
        <v>406</v>
      </c>
      <c r="D56" s="77" t="s">
        <v>115</v>
      </c>
      <c r="E56" s="108">
        <v>0</v>
      </c>
      <c r="F56" s="108">
        <v>92411991</v>
      </c>
      <c r="G56" s="107">
        <f t="shared" si="1"/>
        <v>92411991</v>
      </c>
      <c r="H56" s="108">
        <v>0</v>
      </c>
      <c r="I56" s="108">
        <v>3151176</v>
      </c>
      <c r="J56" s="107">
        <f t="shared" si="2"/>
        <v>3151176</v>
      </c>
    </row>
    <row r="57" spans="1:10" ht="24" customHeight="1" x14ac:dyDescent="0.25">
      <c r="A57" s="73">
        <v>51</v>
      </c>
      <c r="B57" s="76"/>
      <c r="C57" s="103" t="s">
        <v>407</v>
      </c>
      <c r="D57" s="77" t="s">
        <v>116</v>
      </c>
      <c r="E57" s="108">
        <v>13754375</v>
      </c>
      <c r="F57" s="108">
        <v>0</v>
      </c>
      <c r="G57" s="107">
        <f t="shared" si="1"/>
        <v>13754375</v>
      </c>
      <c r="H57" s="108">
        <v>202028</v>
      </c>
      <c r="I57" s="108">
        <v>0</v>
      </c>
      <c r="J57" s="107">
        <f t="shared" si="2"/>
        <v>202028</v>
      </c>
    </row>
    <row r="58" spans="1:10" ht="24" customHeight="1" x14ac:dyDescent="0.25">
      <c r="A58" s="73">
        <v>52</v>
      </c>
      <c r="B58" s="76"/>
      <c r="C58" s="103" t="s">
        <v>417</v>
      </c>
      <c r="D58" s="77" t="s">
        <v>117</v>
      </c>
      <c r="E58" s="108">
        <v>0</v>
      </c>
      <c r="F58" s="108">
        <v>0</v>
      </c>
      <c r="G58" s="107">
        <f t="shared" si="1"/>
        <v>0</v>
      </c>
      <c r="H58" s="108">
        <v>0</v>
      </c>
      <c r="I58" s="108">
        <v>0</v>
      </c>
      <c r="J58" s="107">
        <f t="shared" si="2"/>
        <v>0</v>
      </c>
    </row>
    <row r="59" spans="1:10" ht="24" customHeight="1" x14ac:dyDescent="0.25">
      <c r="A59" s="70">
        <v>53</v>
      </c>
      <c r="B59" s="76"/>
      <c r="C59" s="102" t="s">
        <v>383</v>
      </c>
      <c r="D59" s="72" t="s">
        <v>118</v>
      </c>
      <c r="E59" s="108">
        <v>0</v>
      </c>
      <c r="F59" s="108">
        <v>0</v>
      </c>
      <c r="G59" s="107">
        <f t="shared" si="1"/>
        <v>0</v>
      </c>
      <c r="H59" s="108">
        <v>0</v>
      </c>
      <c r="I59" s="108">
        <v>0</v>
      </c>
      <c r="J59" s="107">
        <f t="shared" si="2"/>
        <v>0</v>
      </c>
    </row>
    <row r="60" spans="1:10" ht="24" customHeight="1" x14ac:dyDescent="0.25">
      <c r="A60" s="70">
        <v>54</v>
      </c>
      <c r="B60" s="76"/>
      <c r="C60" s="102" t="s">
        <v>384</v>
      </c>
      <c r="D60" s="72" t="s">
        <v>84</v>
      </c>
      <c r="E60" s="108">
        <v>-1997912</v>
      </c>
      <c r="F60" s="108">
        <v>27351273</v>
      </c>
      <c r="G60" s="107">
        <f t="shared" si="1"/>
        <v>25353361</v>
      </c>
      <c r="H60" s="108">
        <v>654</v>
      </c>
      <c r="I60" s="108">
        <v>20248505</v>
      </c>
      <c r="J60" s="107">
        <f t="shared" si="2"/>
        <v>20249159</v>
      </c>
    </row>
    <row r="61" spans="1:10" ht="24" customHeight="1" x14ac:dyDescent="0.25">
      <c r="A61" s="78">
        <v>55</v>
      </c>
      <c r="B61" s="79" t="s">
        <v>119</v>
      </c>
      <c r="C61" s="100" t="s">
        <v>120</v>
      </c>
      <c r="D61" s="80" t="s">
        <v>121</v>
      </c>
      <c r="E61" s="107">
        <f>E7+E10+E14+E37+E50+E51+E54</f>
        <v>440708294</v>
      </c>
      <c r="F61" s="107">
        <f t="shared" ref="F61:I61" si="16">F7+F10+F14+F37+F50+F51+F54</f>
        <v>1014226127</v>
      </c>
      <c r="G61" s="107">
        <f t="shared" si="1"/>
        <v>1454934421</v>
      </c>
      <c r="H61" s="107">
        <f t="shared" si="16"/>
        <v>433297592</v>
      </c>
      <c r="I61" s="107">
        <f t="shared" si="16"/>
        <v>1022217234</v>
      </c>
      <c r="J61" s="107">
        <f t="shared" si="2"/>
        <v>1455514826</v>
      </c>
    </row>
    <row r="62" spans="1:10" ht="24" customHeight="1" x14ac:dyDescent="0.25">
      <c r="A62" s="81">
        <v>56</v>
      </c>
      <c r="B62" s="82"/>
      <c r="C62" s="104" t="s">
        <v>122</v>
      </c>
      <c r="D62" s="83" t="s">
        <v>123</v>
      </c>
      <c r="E62" s="111">
        <v>12991875</v>
      </c>
      <c r="F62" s="111">
        <v>219659950</v>
      </c>
      <c r="G62" s="107">
        <f t="shared" si="1"/>
        <v>232651825</v>
      </c>
      <c r="H62" s="111">
        <v>13375908</v>
      </c>
      <c r="I62" s="111">
        <v>208442495</v>
      </c>
      <c r="J62" s="107">
        <f t="shared" si="2"/>
        <v>221818403</v>
      </c>
    </row>
    <row r="63" spans="1:10" ht="24" customHeight="1" x14ac:dyDescent="0.25">
      <c r="A63" s="78">
        <v>57</v>
      </c>
      <c r="B63" s="79" t="s">
        <v>124</v>
      </c>
      <c r="C63" s="100" t="s">
        <v>125</v>
      </c>
      <c r="D63" s="80" t="s">
        <v>126</v>
      </c>
      <c r="E63" s="107">
        <f>E64+E67+E68+E72+E73+E77+E80</f>
        <v>69351309</v>
      </c>
      <c r="F63" s="107">
        <f t="shared" ref="F63:I63" si="17">F64+F67+F68+F72+F73+F77+F80</f>
        <v>553616483</v>
      </c>
      <c r="G63" s="107">
        <f t="shared" si="1"/>
        <v>622967792</v>
      </c>
      <c r="H63" s="107">
        <f t="shared" si="17"/>
        <v>65858158</v>
      </c>
      <c r="I63" s="107">
        <f t="shared" si="17"/>
        <v>564433275</v>
      </c>
      <c r="J63" s="107">
        <f t="shared" si="2"/>
        <v>630291433</v>
      </c>
    </row>
    <row r="64" spans="1:10" ht="24" customHeight="1" x14ac:dyDescent="0.25">
      <c r="A64" s="78">
        <v>58</v>
      </c>
      <c r="B64" s="79" t="s">
        <v>127</v>
      </c>
      <c r="C64" s="100" t="s">
        <v>382</v>
      </c>
      <c r="D64" s="80" t="s">
        <v>128</v>
      </c>
      <c r="E64" s="107">
        <f>E65+E66</f>
        <v>5878123</v>
      </c>
      <c r="F64" s="107">
        <f t="shared" ref="F64:I64" si="18">F65+F66</f>
        <v>72338852</v>
      </c>
      <c r="G64" s="107">
        <f t="shared" si="1"/>
        <v>78216975</v>
      </c>
      <c r="H64" s="107">
        <f t="shared" si="18"/>
        <v>5878123</v>
      </c>
      <c r="I64" s="107">
        <f t="shared" si="18"/>
        <v>72338852</v>
      </c>
      <c r="J64" s="107">
        <f t="shared" si="2"/>
        <v>78216975</v>
      </c>
    </row>
    <row r="65" spans="1:10" ht="24" customHeight="1" x14ac:dyDescent="0.25">
      <c r="A65" s="73">
        <v>59</v>
      </c>
      <c r="B65" s="76"/>
      <c r="C65" s="105" t="s">
        <v>406</v>
      </c>
      <c r="D65" s="77" t="s">
        <v>129</v>
      </c>
      <c r="E65" s="108">
        <v>5878123</v>
      </c>
      <c r="F65" s="108">
        <v>72338852</v>
      </c>
      <c r="G65" s="107">
        <f t="shared" si="1"/>
        <v>78216975</v>
      </c>
      <c r="H65" s="108">
        <v>5878123</v>
      </c>
      <c r="I65" s="108">
        <v>72338852</v>
      </c>
      <c r="J65" s="107">
        <f t="shared" si="2"/>
        <v>78216975</v>
      </c>
    </row>
    <row r="66" spans="1:10" ht="24" customHeight="1" x14ac:dyDescent="0.25">
      <c r="A66" s="73">
        <v>60</v>
      </c>
      <c r="B66" s="76"/>
      <c r="C66" s="105" t="s">
        <v>407</v>
      </c>
      <c r="D66" s="77" t="s">
        <v>130</v>
      </c>
      <c r="E66" s="108">
        <v>0</v>
      </c>
      <c r="F66" s="108">
        <v>0</v>
      </c>
      <c r="G66" s="107">
        <f t="shared" si="1"/>
        <v>0</v>
      </c>
      <c r="H66" s="108">
        <v>0</v>
      </c>
      <c r="I66" s="108">
        <v>0</v>
      </c>
      <c r="J66" s="107">
        <f t="shared" si="2"/>
        <v>0</v>
      </c>
    </row>
    <row r="67" spans="1:10" ht="24" customHeight="1" x14ac:dyDescent="0.25">
      <c r="A67" s="70">
        <v>61</v>
      </c>
      <c r="B67" s="76"/>
      <c r="C67" s="98" t="s">
        <v>383</v>
      </c>
      <c r="D67" s="72" t="s">
        <v>131</v>
      </c>
      <c r="E67" s="109">
        <v>0</v>
      </c>
      <c r="F67" s="109">
        <v>90448275</v>
      </c>
      <c r="G67" s="107">
        <f t="shared" si="1"/>
        <v>90448275</v>
      </c>
      <c r="H67" s="109">
        <v>0</v>
      </c>
      <c r="I67" s="109">
        <v>90448275</v>
      </c>
      <c r="J67" s="107">
        <f t="shared" si="2"/>
        <v>90448275</v>
      </c>
    </row>
    <row r="68" spans="1:10" ht="24" customHeight="1" x14ac:dyDescent="0.25">
      <c r="A68" s="78">
        <v>62</v>
      </c>
      <c r="B68" s="79" t="s">
        <v>132</v>
      </c>
      <c r="C68" s="100" t="s">
        <v>384</v>
      </c>
      <c r="D68" s="80" t="s">
        <v>133</v>
      </c>
      <c r="E68" s="107">
        <f>E69+E70+E71</f>
        <v>-8834521</v>
      </c>
      <c r="F68" s="107">
        <f t="shared" ref="F68:I68" si="19">F69+F70+F71</f>
        <v>26257657</v>
      </c>
      <c r="G68" s="107">
        <f t="shared" si="1"/>
        <v>17423136</v>
      </c>
      <c r="H68" s="107">
        <f t="shared" si="19"/>
        <v>-8984982</v>
      </c>
      <c r="I68" s="107">
        <f t="shared" si="19"/>
        <v>29838501</v>
      </c>
      <c r="J68" s="107">
        <f t="shared" si="2"/>
        <v>20853519</v>
      </c>
    </row>
    <row r="69" spans="1:10" ht="24" customHeight="1" x14ac:dyDescent="0.25">
      <c r="A69" s="73">
        <v>63</v>
      </c>
      <c r="B69" s="76"/>
      <c r="C69" s="105" t="s">
        <v>410</v>
      </c>
      <c r="D69" s="77" t="s">
        <v>134</v>
      </c>
      <c r="E69" s="108">
        <v>0</v>
      </c>
      <c r="F69" s="108">
        <v>6238962</v>
      </c>
      <c r="G69" s="107">
        <f t="shared" si="1"/>
        <v>6238962</v>
      </c>
      <c r="H69" s="108">
        <v>0</v>
      </c>
      <c r="I69" s="108">
        <v>6226467</v>
      </c>
      <c r="J69" s="107">
        <f t="shared" si="2"/>
        <v>6226467</v>
      </c>
    </row>
    <row r="70" spans="1:10" ht="24" customHeight="1" x14ac:dyDescent="0.25">
      <c r="A70" s="73">
        <v>64</v>
      </c>
      <c r="B70" s="76"/>
      <c r="C70" s="105" t="s">
        <v>411</v>
      </c>
      <c r="D70" s="77" t="s">
        <v>78</v>
      </c>
      <c r="E70" s="108">
        <v>-8834521</v>
      </c>
      <c r="F70" s="108">
        <v>20018695</v>
      </c>
      <c r="G70" s="107">
        <f t="shared" si="1"/>
        <v>11184174</v>
      </c>
      <c r="H70" s="108">
        <v>-8984982</v>
      </c>
      <c r="I70" s="108">
        <v>23612034</v>
      </c>
      <c r="J70" s="107">
        <f t="shared" si="2"/>
        <v>14627052</v>
      </c>
    </row>
    <row r="71" spans="1:10" ht="24" customHeight="1" x14ac:dyDescent="0.25">
      <c r="A71" s="73">
        <v>65</v>
      </c>
      <c r="B71" s="76"/>
      <c r="C71" s="105" t="s">
        <v>418</v>
      </c>
      <c r="D71" s="77" t="s">
        <v>135</v>
      </c>
      <c r="E71" s="108">
        <v>0</v>
      </c>
      <c r="F71" s="108">
        <v>0</v>
      </c>
      <c r="G71" s="107">
        <f t="shared" si="1"/>
        <v>0</v>
      </c>
      <c r="H71" s="108">
        <v>0</v>
      </c>
      <c r="I71" s="108">
        <v>0</v>
      </c>
      <c r="J71" s="107">
        <f t="shared" si="2"/>
        <v>0</v>
      </c>
    </row>
    <row r="72" spans="1:10" ht="24" customHeight="1" x14ac:dyDescent="0.25">
      <c r="A72" s="70">
        <v>66</v>
      </c>
      <c r="B72" s="76"/>
      <c r="C72" s="98" t="s">
        <v>385</v>
      </c>
      <c r="D72" s="72" t="s">
        <v>136</v>
      </c>
      <c r="E72" s="109">
        <v>40500822</v>
      </c>
      <c r="F72" s="109">
        <v>29216899</v>
      </c>
      <c r="G72" s="107">
        <f t="shared" ref="G72:G117" si="20">E72+F72</f>
        <v>69717721</v>
      </c>
      <c r="H72" s="109">
        <v>33518534</v>
      </c>
      <c r="I72" s="109">
        <v>23732907</v>
      </c>
      <c r="J72" s="107">
        <f t="shared" ref="J72:J117" si="21">H72+I72</f>
        <v>57251441</v>
      </c>
    </row>
    <row r="73" spans="1:10" ht="24" customHeight="1" x14ac:dyDescent="0.25">
      <c r="A73" s="78">
        <v>67</v>
      </c>
      <c r="B73" s="79" t="s">
        <v>137</v>
      </c>
      <c r="C73" s="100" t="s">
        <v>386</v>
      </c>
      <c r="D73" s="80" t="s">
        <v>138</v>
      </c>
      <c r="E73" s="107">
        <f>E74+E75+E76</f>
        <v>11320716</v>
      </c>
      <c r="F73" s="107">
        <f t="shared" ref="F73:I73" si="22">F74+F75+F76</f>
        <v>42038973</v>
      </c>
      <c r="G73" s="107">
        <f t="shared" si="20"/>
        <v>53359689</v>
      </c>
      <c r="H73" s="107">
        <f t="shared" si="22"/>
        <v>11320716</v>
      </c>
      <c r="I73" s="107">
        <f t="shared" si="22"/>
        <v>42038973</v>
      </c>
      <c r="J73" s="107">
        <f t="shared" si="21"/>
        <v>53359689</v>
      </c>
    </row>
    <row r="74" spans="1:10" ht="24" customHeight="1" x14ac:dyDescent="0.25">
      <c r="A74" s="73">
        <v>68</v>
      </c>
      <c r="B74" s="76"/>
      <c r="C74" s="105" t="s">
        <v>419</v>
      </c>
      <c r="D74" s="77" t="s">
        <v>139</v>
      </c>
      <c r="E74" s="108">
        <v>293906</v>
      </c>
      <c r="F74" s="108">
        <v>3698235</v>
      </c>
      <c r="G74" s="107">
        <f t="shared" si="20"/>
        <v>3992141</v>
      </c>
      <c r="H74" s="108">
        <v>293906</v>
      </c>
      <c r="I74" s="108">
        <v>3698235</v>
      </c>
      <c r="J74" s="107">
        <f t="shared" si="21"/>
        <v>3992141</v>
      </c>
    </row>
    <row r="75" spans="1:10" ht="24" customHeight="1" x14ac:dyDescent="0.25">
      <c r="A75" s="73">
        <v>69</v>
      </c>
      <c r="B75" s="76"/>
      <c r="C75" s="105" t="s">
        <v>420</v>
      </c>
      <c r="D75" s="77" t="s">
        <v>140</v>
      </c>
      <c r="E75" s="108">
        <v>1006238</v>
      </c>
      <c r="F75" s="108">
        <v>18533214</v>
      </c>
      <c r="G75" s="107">
        <f t="shared" si="20"/>
        <v>19539452</v>
      </c>
      <c r="H75" s="108">
        <v>1006238</v>
      </c>
      <c r="I75" s="108">
        <v>18533214</v>
      </c>
      <c r="J75" s="107">
        <f t="shared" si="21"/>
        <v>19539452</v>
      </c>
    </row>
    <row r="76" spans="1:10" ht="24" customHeight="1" x14ac:dyDescent="0.25">
      <c r="A76" s="73">
        <v>70</v>
      </c>
      <c r="B76" s="76"/>
      <c r="C76" s="105" t="s">
        <v>421</v>
      </c>
      <c r="D76" s="77" t="s">
        <v>141</v>
      </c>
      <c r="E76" s="108">
        <v>10020572</v>
      </c>
      <c r="F76" s="108">
        <v>19807524</v>
      </c>
      <c r="G76" s="107">
        <f t="shared" si="20"/>
        <v>29828096</v>
      </c>
      <c r="H76" s="108">
        <v>10020572</v>
      </c>
      <c r="I76" s="108">
        <v>19807524</v>
      </c>
      <c r="J76" s="107">
        <f t="shared" si="21"/>
        <v>29828096</v>
      </c>
    </row>
    <row r="77" spans="1:10" ht="24" customHeight="1" x14ac:dyDescent="0.25">
      <c r="A77" s="78">
        <v>71</v>
      </c>
      <c r="B77" s="79" t="s">
        <v>142</v>
      </c>
      <c r="C77" s="100" t="s">
        <v>387</v>
      </c>
      <c r="D77" s="80" t="s">
        <v>143</v>
      </c>
      <c r="E77" s="107">
        <f>E78+E79</f>
        <v>10088440</v>
      </c>
      <c r="F77" s="107">
        <f t="shared" ref="F77:I77" si="23">F78+F79</f>
        <v>257996104</v>
      </c>
      <c r="G77" s="107">
        <f t="shared" si="20"/>
        <v>268084544</v>
      </c>
      <c r="H77" s="107">
        <f t="shared" si="23"/>
        <v>20508072</v>
      </c>
      <c r="I77" s="107">
        <f t="shared" si="23"/>
        <v>295638919</v>
      </c>
      <c r="J77" s="107">
        <f t="shared" si="21"/>
        <v>316146991</v>
      </c>
    </row>
    <row r="78" spans="1:10" ht="24" customHeight="1" x14ac:dyDescent="0.25">
      <c r="A78" s="73">
        <v>72</v>
      </c>
      <c r="B78" s="76"/>
      <c r="C78" s="105" t="s">
        <v>393</v>
      </c>
      <c r="D78" s="77" t="s">
        <v>144</v>
      </c>
      <c r="E78" s="108">
        <v>10088440</v>
      </c>
      <c r="F78" s="108">
        <v>257996104</v>
      </c>
      <c r="G78" s="107">
        <f t="shared" si="20"/>
        <v>268084544</v>
      </c>
      <c r="H78" s="108">
        <v>20508072</v>
      </c>
      <c r="I78" s="108">
        <v>295638919</v>
      </c>
      <c r="J78" s="107">
        <f t="shared" si="21"/>
        <v>316146991</v>
      </c>
    </row>
    <row r="79" spans="1:10" ht="24" customHeight="1" x14ac:dyDescent="0.25">
      <c r="A79" s="73">
        <v>73</v>
      </c>
      <c r="B79" s="76"/>
      <c r="C79" s="105" t="s">
        <v>394</v>
      </c>
      <c r="D79" s="77" t="s">
        <v>145</v>
      </c>
      <c r="E79" s="108">
        <v>0</v>
      </c>
      <c r="F79" s="108">
        <v>0</v>
      </c>
      <c r="G79" s="107">
        <f t="shared" si="20"/>
        <v>0</v>
      </c>
      <c r="H79" s="108">
        <v>0</v>
      </c>
      <c r="I79" s="108">
        <v>0</v>
      </c>
      <c r="J79" s="107">
        <f t="shared" si="21"/>
        <v>0</v>
      </c>
    </row>
    <row r="80" spans="1:10" ht="24" customHeight="1" x14ac:dyDescent="0.25">
      <c r="A80" s="78">
        <v>74</v>
      </c>
      <c r="B80" s="79" t="s">
        <v>146</v>
      </c>
      <c r="C80" s="100" t="s">
        <v>388</v>
      </c>
      <c r="D80" s="80" t="s">
        <v>147</v>
      </c>
      <c r="E80" s="107">
        <f>E81+E82</f>
        <v>10397729</v>
      </c>
      <c r="F80" s="107">
        <f t="shared" ref="F80:I80" si="24">F81+F82</f>
        <v>35319723</v>
      </c>
      <c r="G80" s="107">
        <f t="shared" si="20"/>
        <v>45717452</v>
      </c>
      <c r="H80" s="107">
        <f t="shared" si="24"/>
        <v>3617695</v>
      </c>
      <c r="I80" s="107">
        <f t="shared" si="24"/>
        <v>10396848</v>
      </c>
      <c r="J80" s="107">
        <f t="shared" si="21"/>
        <v>14014543</v>
      </c>
    </row>
    <row r="81" spans="1:10" ht="24" customHeight="1" x14ac:dyDescent="0.25">
      <c r="A81" s="73">
        <v>75</v>
      </c>
      <c r="B81" s="76"/>
      <c r="C81" s="105" t="s">
        <v>422</v>
      </c>
      <c r="D81" s="77" t="s">
        <v>148</v>
      </c>
      <c r="E81" s="108">
        <v>10397729</v>
      </c>
      <c r="F81" s="108">
        <v>35319723</v>
      </c>
      <c r="G81" s="107">
        <f t="shared" si="20"/>
        <v>45717452</v>
      </c>
      <c r="H81" s="108">
        <v>3617695</v>
      </c>
      <c r="I81" s="108">
        <v>10396848</v>
      </c>
      <c r="J81" s="107">
        <f t="shared" si="21"/>
        <v>14014543</v>
      </c>
    </row>
    <row r="82" spans="1:10" ht="24" customHeight="1" x14ac:dyDescent="0.25">
      <c r="A82" s="73">
        <v>76</v>
      </c>
      <c r="B82" s="76"/>
      <c r="C82" s="105" t="s">
        <v>423</v>
      </c>
      <c r="D82" s="77" t="s">
        <v>149</v>
      </c>
      <c r="E82" s="108">
        <v>0</v>
      </c>
      <c r="F82" s="108">
        <v>0</v>
      </c>
      <c r="G82" s="107">
        <f t="shared" si="20"/>
        <v>0</v>
      </c>
      <c r="H82" s="108">
        <v>0</v>
      </c>
      <c r="I82" s="108">
        <v>0</v>
      </c>
      <c r="J82" s="107">
        <f t="shared" si="21"/>
        <v>0</v>
      </c>
    </row>
    <row r="83" spans="1:10" ht="24" customHeight="1" x14ac:dyDescent="0.25">
      <c r="A83" s="81">
        <v>77</v>
      </c>
      <c r="B83" s="82"/>
      <c r="C83" s="104" t="s">
        <v>150</v>
      </c>
      <c r="D83" s="83" t="s">
        <v>151</v>
      </c>
      <c r="E83" s="111">
        <v>0</v>
      </c>
      <c r="F83" s="111">
        <v>0</v>
      </c>
      <c r="G83" s="107">
        <f t="shared" si="20"/>
        <v>0</v>
      </c>
      <c r="H83" s="111">
        <v>0</v>
      </c>
      <c r="I83" s="111">
        <v>0</v>
      </c>
      <c r="J83" s="107">
        <f t="shared" si="21"/>
        <v>0</v>
      </c>
    </row>
    <row r="84" spans="1:10" ht="24" customHeight="1" x14ac:dyDescent="0.25">
      <c r="A84" s="81">
        <v>78</v>
      </c>
      <c r="B84" s="82"/>
      <c r="C84" s="104" t="s">
        <v>152</v>
      </c>
      <c r="D84" s="83" t="s">
        <v>153</v>
      </c>
      <c r="E84" s="111">
        <v>0</v>
      </c>
      <c r="F84" s="111">
        <v>0</v>
      </c>
      <c r="G84" s="107">
        <f t="shared" si="20"/>
        <v>0</v>
      </c>
      <c r="H84" s="111">
        <v>0</v>
      </c>
      <c r="I84" s="111">
        <v>0</v>
      </c>
      <c r="J84" s="107">
        <f t="shared" si="21"/>
        <v>0</v>
      </c>
    </row>
    <row r="85" spans="1:10" ht="24" customHeight="1" x14ac:dyDescent="0.25">
      <c r="A85" s="78">
        <v>79</v>
      </c>
      <c r="B85" s="79" t="s">
        <v>154</v>
      </c>
      <c r="C85" s="100" t="s">
        <v>155</v>
      </c>
      <c r="D85" s="80" t="s">
        <v>156</v>
      </c>
      <c r="E85" s="107">
        <f>E86+E90+E94</f>
        <v>360817810</v>
      </c>
      <c r="F85" s="107">
        <f t="shared" ref="F85:I85" si="25">F86+F90+F94</f>
        <v>342501232</v>
      </c>
      <c r="G85" s="107">
        <f t="shared" si="20"/>
        <v>703319042</v>
      </c>
      <c r="H85" s="107">
        <f t="shared" si="25"/>
        <v>357946534</v>
      </c>
      <c r="I85" s="107">
        <f t="shared" si="25"/>
        <v>349868120</v>
      </c>
      <c r="J85" s="107">
        <f t="shared" si="21"/>
        <v>707814654</v>
      </c>
    </row>
    <row r="86" spans="1:10" ht="24" customHeight="1" x14ac:dyDescent="0.25">
      <c r="A86" s="78">
        <v>80</v>
      </c>
      <c r="B86" s="79" t="s">
        <v>157</v>
      </c>
      <c r="C86" s="100" t="s">
        <v>382</v>
      </c>
      <c r="D86" s="80" t="s">
        <v>96</v>
      </c>
      <c r="E86" s="107">
        <f>E87+E88+E89</f>
        <v>330870677</v>
      </c>
      <c r="F86" s="107">
        <f t="shared" ref="F86:I86" si="26">F87+F88+F89</f>
        <v>9723030</v>
      </c>
      <c r="G86" s="107">
        <f t="shared" si="20"/>
        <v>340593707</v>
      </c>
      <c r="H86" s="107">
        <f t="shared" si="26"/>
        <v>330482472</v>
      </c>
      <c r="I86" s="107">
        <f t="shared" si="26"/>
        <v>9433870</v>
      </c>
      <c r="J86" s="107">
        <f t="shared" si="21"/>
        <v>339916342</v>
      </c>
    </row>
    <row r="87" spans="1:10" ht="24" customHeight="1" x14ac:dyDescent="0.25">
      <c r="A87" s="73">
        <v>81</v>
      </c>
      <c r="B87" s="76"/>
      <c r="C87" s="97" t="s">
        <v>389</v>
      </c>
      <c r="D87" s="74" t="s">
        <v>158</v>
      </c>
      <c r="E87" s="108">
        <v>320769292</v>
      </c>
      <c r="F87" s="108">
        <v>9253013</v>
      </c>
      <c r="G87" s="107">
        <f t="shared" si="20"/>
        <v>330022305</v>
      </c>
      <c r="H87" s="108">
        <v>314830188</v>
      </c>
      <c r="I87" s="108">
        <v>9013724</v>
      </c>
      <c r="J87" s="107">
        <f t="shared" si="21"/>
        <v>323843912</v>
      </c>
    </row>
    <row r="88" spans="1:10" ht="24" customHeight="1" x14ac:dyDescent="0.25">
      <c r="A88" s="73">
        <v>82</v>
      </c>
      <c r="B88" s="76"/>
      <c r="C88" s="97" t="s">
        <v>390</v>
      </c>
      <c r="D88" s="74" t="s">
        <v>159</v>
      </c>
      <c r="E88" s="108">
        <v>0</v>
      </c>
      <c r="F88" s="108">
        <v>0</v>
      </c>
      <c r="G88" s="107">
        <f t="shared" si="20"/>
        <v>0</v>
      </c>
      <c r="H88" s="108">
        <v>0</v>
      </c>
      <c r="I88" s="108">
        <v>0</v>
      </c>
      <c r="J88" s="107">
        <f t="shared" si="21"/>
        <v>0</v>
      </c>
    </row>
    <row r="89" spans="1:10" ht="24" customHeight="1" x14ac:dyDescent="0.25">
      <c r="A89" s="73">
        <v>83</v>
      </c>
      <c r="B89" s="76"/>
      <c r="C89" s="97" t="s">
        <v>391</v>
      </c>
      <c r="D89" s="74" t="s">
        <v>160</v>
      </c>
      <c r="E89" s="108">
        <v>10101385</v>
      </c>
      <c r="F89" s="108">
        <v>470017</v>
      </c>
      <c r="G89" s="107">
        <f t="shared" si="20"/>
        <v>10571402</v>
      </c>
      <c r="H89" s="108">
        <v>15652284</v>
      </c>
      <c r="I89" s="108">
        <v>420146</v>
      </c>
      <c r="J89" s="107">
        <f t="shared" si="21"/>
        <v>16072430</v>
      </c>
    </row>
    <row r="90" spans="1:10" ht="24" customHeight="1" x14ac:dyDescent="0.25">
      <c r="A90" s="78">
        <v>84</v>
      </c>
      <c r="B90" s="79" t="s">
        <v>161</v>
      </c>
      <c r="C90" s="100" t="s">
        <v>383</v>
      </c>
      <c r="D90" s="80" t="s">
        <v>101</v>
      </c>
      <c r="E90" s="107">
        <f>E91+E92+E93</f>
        <v>29947133</v>
      </c>
      <c r="F90" s="107">
        <f t="shared" ref="F90:I90" si="27">F91+F92+F93</f>
        <v>0</v>
      </c>
      <c r="G90" s="107">
        <f t="shared" si="20"/>
        <v>29947133</v>
      </c>
      <c r="H90" s="107">
        <f t="shared" si="27"/>
        <v>27464062</v>
      </c>
      <c r="I90" s="107">
        <f t="shared" si="27"/>
        <v>0</v>
      </c>
      <c r="J90" s="107">
        <f t="shared" si="21"/>
        <v>27464062</v>
      </c>
    </row>
    <row r="91" spans="1:10" ht="24" customHeight="1" x14ac:dyDescent="0.25">
      <c r="A91" s="73">
        <v>85</v>
      </c>
      <c r="B91" s="76"/>
      <c r="C91" s="97" t="s">
        <v>399</v>
      </c>
      <c r="D91" s="74" t="s">
        <v>158</v>
      </c>
      <c r="E91" s="108">
        <v>25223254</v>
      </c>
      <c r="F91" s="112">
        <v>0</v>
      </c>
      <c r="G91" s="107">
        <f t="shared" si="20"/>
        <v>25223254</v>
      </c>
      <c r="H91" s="108">
        <v>24365603</v>
      </c>
      <c r="I91" s="112">
        <v>0</v>
      </c>
      <c r="J91" s="107">
        <f t="shared" si="21"/>
        <v>24365603</v>
      </c>
    </row>
    <row r="92" spans="1:10" ht="24" customHeight="1" x14ac:dyDescent="0.25">
      <c r="A92" s="73">
        <v>86</v>
      </c>
      <c r="B92" s="76"/>
      <c r="C92" s="97" t="s">
        <v>400</v>
      </c>
      <c r="D92" s="74" t="s">
        <v>159</v>
      </c>
      <c r="E92" s="108">
        <v>0</v>
      </c>
      <c r="F92" s="112">
        <v>0</v>
      </c>
      <c r="G92" s="107">
        <f t="shared" si="20"/>
        <v>0</v>
      </c>
      <c r="H92" s="108">
        <v>0</v>
      </c>
      <c r="I92" s="112">
        <v>0</v>
      </c>
      <c r="J92" s="107">
        <f t="shared" si="21"/>
        <v>0</v>
      </c>
    </row>
    <row r="93" spans="1:10" ht="24" customHeight="1" x14ac:dyDescent="0.25">
      <c r="A93" s="73">
        <v>87</v>
      </c>
      <c r="B93" s="76"/>
      <c r="C93" s="97" t="s">
        <v>401</v>
      </c>
      <c r="D93" s="74" t="s">
        <v>160</v>
      </c>
      <c r="E93" s="108">
        <v>4723879</v>
      </c>
      <c r="F93" s="108">
        <v>0</v>
      </c>
      <c r="G93" s="107">
        <f t="shared" si="20"/>
        <v>4723879</v>
      </c>
      <c r="H93" s="108">
        <v>3098459</v>
      </c>
      <c r="I93" s="108">
        <v>0</v>
      </c>
      <c r="J93" s="107">
        <f t="shared" si="21"/>
        <v>3098459</v>
      </c>
    </row>
    <row r="94" spans="1:10" ht="24" customHeight="1" x14ac:dyDescent="0.25">
      <c r="A94" s="78">
        <v>88</v>
      </c>
      <c r="B94" s="79" t="s">
        <v>162</v>
      </c>
      <c r="C94" s="100" t="s">
        <v>384</v>
      </c>
      <c r="D94" s="80" t="s">
        <v>103</v>
      </c>
      <c r="E94" s="107">
        <f>E95+E96+E97</f>
        <v>0</v>
      </c>
      <c r="F94" s="107">
        <f t="shared" ref="F94:I94" si="28">F95+F96+F97</f>
        <v>332778202</v>
      </c>
      <c r="G94" s="107">
        <f t="shared" si="20"/>
        <v>332778202</v>
      </c>
      <c r="H94" s="107">
        <f t="shared" si="28"/>
        <v>0</v>
      </c>
      <c r="I94" s="107">
        <f t="shared" si="28"/>
        <v>340434250</v>
      </c>
      <c r="J94" s="107">
        <f t="shared" si="21"/>
        <v>340434250</v>
      </c>
    </row>
    <row r="95" spans="1:10" ht="24" customHeight="1" x14ac:dyDescent="0.25">
      <c r="A95" s="73">
        <v>89</v>
      </c>
      <c r="B95" s="76"/>
      <c r="C95" s="97" t="s">
        <v>415</v>
      </c>
      <c r="D95" s="74" t="s">
        <v>158</v>
      </c>
      <c r="E95" s="108">
        <v>0</v>
      </c>
      <c r="F95" s="112">
        <v>73518824</v>
      </c>
      <c r="G95" s="107">
        <f t="shared" si="20"/>
        <v>73518824</v>
      </c>
      <c r="H95" s="108">
        <v>0</v>
      </c>
      <c r="I95" s="112">
        <v>83083008</v>
      </c>
      <c r="J95" s="107">
        <f t="shared" si="21"/>
        <v>83083008</v>
      </c>
    </row>
    <row r="96" spans="1:10" ht="24" customHeight="1" x14ac:dyDescent="0.25">
      <c r="A96" s="73">
        <v>90</v>
      </c>
      <c r="B96" s="76"/>
      <c r="C96" s="97" t="s">
        <v>416</v>
      </c>
      <c r="D96" s="74" t="s">
        <v>159</v>
      </c>
      <c r="E96" s="108">
        <v>0</v>
      </c>
      <c r="F96" s="112">
        <v>0</v>
      </c>
      <c r="G96" s="107">
        <f t="shared" si="20"/>
        <v>0</v>
      </c>
      <c r="H96" s="108">
        <v>0</v>
      </c>
      <c r="I96" s="112">
        <v>0</v>
      </c>
      <c r="J96" s="107">
        <f t="shared" si="21"/>
        <v>0</v>
      </c>
    </row>
    <row r="97" spans="1:10" ht="24" customHeight="1" x14ac:dyDescent="0.25">
      <c r="A97" s="73">
        <v>91</v>
      </c>
      <c r="B97" s="76"/>
      <c r="C97" s="97" t="s">
        <v>412</v>
      </c>
      <c r="D97" s="74" t="s">
        <v>160</v>
      </c>
      <c r="E97" s="108">
        <v>0</v>
      </c>
      <c r="F97" s="108">
        <v>259259378</v>
      </c>
      <c r="G97" s="107">
        <f t="shared" si="20"/>
        <v>259259378</v>
      </c>
      <c r="H97" s="108">
        <v>0</v>
      </c>
      <c r="I97" s="108">
        <v>257351242</v>
      </c>
      <c r="J97" s="107">
        <f t="shared" si="21"/>
        <v>257351242</v>
      </c>
    </row>
    <row r="98" spans="1:10" ht="24" customHeight="1" x14ac:dyDescent="0.25">
      <c r="A98" s="81">
        <v>92</v>
      </c>
      <c r="B98" s="82"/>
      <c r="C98" s="104" t="s">
        <v>163</v>
      </c>
      <c r="D98" s="83" t="s">
        <v>164</v>
      </c>
      <c r="E98" s="111">
        <v>0</v>
      </c>
      <c r="F98" s="111">
        <v>1961479</v>
      </c>
      <c r="G98" s="107">
        <f t="shared" si="20"/>
        <v>1961479</v>
      </c>
      <c r="H98" s="111">
        <v>0</v>
      </c>
      <c r="I98" s="111">
        <v>2165371</v>
      </c>
      <c r="J98" s="107">
        <f t="shared" si="21"/>
        <v>2165371</v>
      </c>
    </row>
    <row r="99" spans="1:10" ht="24" customHeight="1" x14ac:dyDescent="0.25">
      <c r="A99" s="81">
        <v>93</v>
      </c>
      <c r="B99" s="82"/>
      <c r="C99" s="104" t="s">
        <v>165</v>
      </c>
      <c r="D99" s="83" t="s">
        <v>166</v>
      </c>
      <c r="E99" s="111">
        <v>0</v>
      </c>
      <c r="F99" s="111">
        <v>0</v>
      </c>
      <c r="G99" s="107">
        <f t="shared" si="20"/>
        <v>0</v>
      </c>
      <c r="H99" s="111">
        <v>0</v>
      </c>
      <c r="I99" s="111">
        <v>0</v>
      </c>
      <c r="J99" s="107">
        <f t="shared" si="21"/>
        <v>0</v>
      </c>
    </row>
    <row r="100" spans="1:10" ht="24" customHeight="1" x14ac:dyDescent="0.25">
      <c r="A100" s="78">
        <v>94</v>
      </c>
      <c r="B100" s="79" t="s">
        <v>167</v>
      </c>
      <c r="C100" s="100" t="s">
        <v>168</v>
      </c>
      <c r="D100" s="80" t="s">
        <v>169</v>
      </c>
      <c r="E100" s="107">
        <f>E101+E102</f>
        <v>397164</v>
      </c>
      <c r="F100" s="107">
        <f t="shared" ref="F100:I100" si="29">F101+F102</f>
        <v>6488254</v>
      </c>
      <c r="G100" s="107">
        <f t="shared" si="20"/>
        <v>6885418</v>
      </c>
      <c r="H100" s="107">
        <f t="shared" si="29"/>
        <v>395139</v>
      </c>
      <c r="I100" s="107">
        <f t="shared" si="29"/>
        <v>6319281</v>
      </c>
      <c r="J100" s="107">
        <f t="shared" si="21"/>
        <v>6714420</v>
      </c>
    </row>
    <row r="101" spans="1:10" ht="24" customHeight="1" x14ac:dyDescent="0.25">
      <c r="A101" s="73">
        <v>95</v>
      </c>
      <c r="B101" s="76"/>
      <c r="C101" s="97" t="s">
        <v>382</v>
      </c>
      <c r="D101" s="74" t="s">
        <v>170</v>
      </c>
      <c r="E101" s="108">
        <v>397164</v>
      </c>
      <c r="F101" s="108">
        <v>6139886</v>
      </c>
      <c r="G101" s="107">
        <f t="shared" si="20"/>
        <v>6537050</v>
      </c>
      <c r="H101" s="108">
        <v>395139</v>
      </c>
      <c r="I101" s="108">
        <v>5970913</v>
      </c>
      <c r="J101" s="107">
        <f t="shared" si="21"/>
        <v>6366052</v>
      </c>
    </row>
    <row r="102" spans="1:10" ht="24" customHeight="1" x14ac:dyDescent="0.25">
      <c r="A102" s="73">
        <v>96</v>
      </c>
      <c r="B102" s="76"/>
      <c r="C102" s="97" t="s">
        <v>383</v>
      </c>
      <c r="D102" s="74" t="s">
        <v>171</v>
      </c>
      <c r="E102" s="108">
        <v>0</v>
      </c>
      <c r="F102" s="108">
        <v>348368</v>
      </c>
      <c r="G102" s="107">
        <f t="shared" si="20"/>
        <v>348368</v>
      </c>
      <c r="H102" s="108">
        <v>0</v>
      </c>
      <c r="I102" s="108">
        <v>348368</v>
      </c>
      <c r="J102" s="107">
        <f t="shared" si="21"/>
        <v>348368</v>
      </c>
    </row>
    <row r="103" spans="1:10" ht="24" customHeight="1" x14ac:dyDescent="0.25">
      <c r="A103" s="78">
        <v>97</v>
      </c>
      <c r="B103" s="79" t="s">
        <v>172</v>
      </c>
      <c r="C103" s="100" t="s">
        <v>173</v>
      </c>
      <c r="D103" s="80" t="s">
        <v>174</v>
      </c>
      <c r="E103" s="107">
        <f>E104+E105</f>
        <v>7569362</v>
      </c>
      <c r="F103" s="107">
        <f t="shared" ref="F103:I103" si="30">F104+F105</f>
        <v>25768008</v>
      </c>
      <c r="G103" s="107">
        <f t="shared" si="20"/>
        <v>33337370</v>
      </c>
      <c r="H103" s="107">
        <f t="shared" si="30"/>
        <v>6329045</v>
      </c>
      <c r="I103" s="107">
        <f t="shared" si="30"/>
        <v>27499122</v>
      </c>
      <c r="J103" s="107">
        <f t="shared" si="21"/>
        <v>33828167</v>
      </c>
    </row>
    <row r="104" spans="1:10" ht="24" customHeight="1" x14ac:dyDescent="0.25">
      <c r="A104" s="73">
        <v>98</v>
      </c>
      <c r="B104" s="76"/>
      <c r="C104" s="97" t="s">
        <v>382</v>
      </c>
      <c r="D104" s="74" t="s">
        <v>175</v>
      </c>
      <c r="E104" s="108">
        <v>7569362</v>
      </c>
      <c r="F104" s="108">
        <v>24389847</v>
      </c>
      <c r="G104" s="107">
        <f t="shared" si="20"/>
        <v>31959209</v>
      </c>
      <c r="H104" s="108">
        <v>5534917</v>
      </c>
      <c r="I104" s="108">
        <v>24837975</v>
      </c>
      <c r="J104" s="107">
        <f t="shared" si="21"/>
        <v>30372892</v>
      </c>
    </row>
    <row r="105" spans="1:10" ht="24" customHeight="1" x14ac:dyDescent="0.25">
      <c r="A105" s="73">
        <v>99</v>
      </c>
      <c r="B105" s="76"/>
      <c r="C105" s="97" t="s">
        <v>383</v>
      </c>
      <c r="D105" s="74" t="s">
        <v>176</v>
      </c>
      <c r="E105" s="108">
        <v>0</v>
      </c>
      <c r="F105" s="108">
        <v>1378161</v>
      </c>
      <c r="G105" s="107">
        <f t="shared" si="20"/>
        <v>1378161</v>
      </c>
      <c r="H105" s="108">
        <v>794128</v>
      </c>
      <c r="I105" s="108">
        <v>2661147</v>
      </c>
      <c r="J105" s="107">
        <f t="shared" si="21"/>
        <v>3455275</v>
      </c>
    </row>
    <row r="106" spans="1:10" ht="24" customHeight="1" x14ac:dyDescent="0.25">
      <c r="A106" s="78">
        <v>100</v>
      </c>
      <c r="B106" s="79" t="s">
        <v>177</v>
      </c>
      <c r="C106" s="100" t="s">
        <v>178</v>
      </c>
      <c r="D106" s="80" t="s">
        <v>179</v>
      </c>
      <c r="E106" s="107">
        <f>E107+E108+E109+E110+E111</f>
        <v>3695</v>
      </c>
      <c r="F106" s="107">
        <f t="shared" ref="F106:I106" si="31">F107+F108+F109+F110+F111</f>
        <v>48369339</v>
      </c>
      <c r="G106" s="107">
        <f t="shared" si="20"/>
        <v>48373034</v>
      </c>
      <c r="H106" s="107">
        <f t="shared" si="31"/>
        <v>1773</v>
      </c>
      <c r="I106" s="107">
        <f t="shared" si="31"/>
        <v>38212913</v>
      </c>
      <c r="J106" s="107">
        <f t="shared" si="21"/>
        <v>38214686</v>
      </c>
    </row>
    <row r="107" spans="1:10" ht="24" customHeight="1" x14ac:dyDescent="0.25">
      <c r="A107" s="73">
        <v>101</v>
      </c>
      <c r="B107" s="76"/>
      <c r="C107" s="97" t="s">
        <v>382</v>
      </c>
      <c r="D107" s="74" t="s">
        <v>180</v>
      </c>
      <c r="E107" s="108">
        <v>0</v>
      </c>
      <c r="F107" s="108">
        <v>0</v>
      </c>
      <c r="G107" s="107">
        <f t="shared" si="20"/>
        <v>0</v>
      </c>
      <c r="H107" s="108">
        <v>0</v>
      </c>
      <c r="I107" s="108">
        <v>0</v>
      </c>
      <c r="J107" s="107">
        <f t="shared" si="21"/>
        <v>0</v>
      </c>
    </row>
    <row r="108" spans="1:10" ht="24" customHeight="1" x14ac:dyDescent="0.25">
      <c r="A108" s="73">
        <v>102</v>
      </c>
      <c r="B108" s="76"/>
      <c r="C108" s="97" t="s">
        <v>383</v>
      </c>
      <c r="D108" s="74" t="s">
        <v>181</v>
      </c>
      <c r="E108" s="108">
        <v>0</v>
      </c>
      <c r="F108" s="108">
        <v>0</v>
      </c>
      <c r="G108" s="107">
        <f t="shared" si="20"/>
        <v>0</v>
      </c>
      <c r="H108" s="108">
        <v>0</v>
      </c>
      <c r="I108" s="108">
        <v>0</v>
      </c>
      <c r="J108" s="107">
        <f t="shared" si="21"/>
        <v>0</v>
      </c>
    </row>
    <row r="109" spans="1:10" ht="24" customHeight="1" x14ac:dyDescent="0.25">
      <c r="A109" s="73">
        <v>103</v>
      </c>
      <c r="B109" s="76"/>
      <c r="C109" s="97" t="s">
        <v>384</v>
      </c>
      <c r="D109" s="74" t="s">
        <v>182</v>
      </c>
      <c r="E109" s="108">
        <v>3277</v>
      </c>
      <c r="F109" s="108">
        <v>78954</v>
      </c>
      <c r="G109" s="107">
        <f t="shared" si="20"/>
        <v>82231</v>
      </c>
      <c r="H109" s="108">
        <v>1355</v>
      </c>
      <c r="I109" s="108">
        <v>6775</v>
      </c>
      <c r="J109" s="107">
        <f t="shared" si="21"/>
        <v>8130</v>
      </c>
    </row>
    <row r="110" spans="1:10" ht="24" customHeight="1" x14ac:dyDescent="0.25">
      <c r="A110" s="73">
        <v>104</v>
      </c>
      <c r="B110" s="76"/>
      <c r="C110" s="97" t="s">
        <v>385</v>
      </c>
      <c r="D110" s="74" t="s">
        <v>183</v>
      </c>
      <c r="E110" s="108">
        <v>0</v>
      </c>
      <c r="F110" s="108">
        <v>174517</v>
      </c>
      <c r="G110" s="107">
        <f t="shared" si="20"/>
        <v>174517</v>
      </c>
      <c r="H110" s="108">
        <v>0</v>
      </c>
      <c r="I110" s="108">
        <v>174450</v>
      </c>
      <c r="J110" s="107">
        <f t="shared" si="21"/>
        <v>174450</v>
      </c>
    </row>
    <row r="111" spans="1:10" ht="24" customHeight="1" x14ac:dyDescent="0.25">
      <c r="A111" s="73">
        <v>105</v>
      </c>
      <c r="B111" s="76"/>
      <c r="C111" s="97" t="s">
        <v>386</v>
      </c>
      <c r="D111" s="74" t="s">
        <v>184</v>
      </c>
      <c r="E111" s="108">
        <v>418</v>
      </c>
      <c r="F111" s="108">
        <v>48115868</v>
      </c>
      <c r="G111" s="107">
        <f t="shared" si="20"/>
        <v>48116286</v>
      </c>
      <c r="H111" s="108">
        <v>418</v>
      </c>
      <c r="I111" s="108">
        <v>38031688</v>
      </c>
      <c r="J111" s="107">
        <f t="shared" si="21"/>
        <v>38032106</v>
      </c>
    </row>
    <row r="112" spans="1:10" ht="24" customHeight="1" x14ac:dyDescent="0.25">
      <c r="A112" s="78">
        <v>106</v>
      </c>
      <c r="B112" s="79" t="s">
        <v>185</v>
      </c>
      <c r="C112" s="100" t="s">
        <v>186</v>
      </c>
      <c r="D112" s="80" t="s">
        <v>187</v>
      </c>
      <c r="E112" s="107">
        <f>E113+E114+E115</f>
        <v>2568954</v>
      </c>
      <c r="F112" s="107">
        <f t="shared" ref="F112:I112" si="32">F113+F114+F115</f>
        <v>35521332</v>
      </c>
      <c r="G112" s="107">
        <f t="shared" si="20"/>
        <v>38090286</v>
      </c>
      <c r="H112" s="107">
        <f t="shared" si="32"/>
        <v>2766943</v>
      </c>
      <c r="I112" s="107">
        <f t="shared" si="32"/>
        <v>33719152</v>
      </c>
      <c r="J112" s="107">
        <f t="shared" si="21"/>
        <v>36486095</v>
      </c>
    </row>
    <row r="113" spans="1:10" ht="24" customHeight="1" x14ac:dyDescent="0.25">
      <c r="A113" s="73">
        <v>107</v>
      </c>
      <c r="B113" s="76"/>
      <c r="C113" s="97" t="s">
        <v>382</v>
      </c>
      <c r="D113" s="74" t="s">
        <v>188</v>
      </c>
      <c r="E113" s="108">
        <v>0</v>
      </c>
      <c r="F113" s="108">
        <v>0</v>
      </c>
      <c r="G113" s="107">
        <f t="shared" si="20"/>
        <v>0</v>
      </c>
      <c r="H113" s="108">
        <v>0</v>
      </c>
      <c r="I113" s="108">
        <v>0</v>
      </c>
      <c r="J113" s="107">
        <f t="shared" si="21"/>
        <v>0</v>
      </c>
    </row>
    <row r="114" spans="1:10" ht="24" customHeight="1" x14ac:dyDescent="0.25">
      <c r="A114" s="73">
        <v>108</v>
      </c>
      <c r="B114" s="76"/>
      <c r="C114" s="97" t="s">
        <v>383</v>
      </c>
      <c r="D114" s="74" t="s">
        <v>189</v>
      </c>
      <c r="E114" s="108">
        <v>1760499</v>
      </c>
      <c r="F114" s="108">
        <v>12076264</v>
      </c>
      <c r="G114" s="107">
        <f t="shared" si="20"/>
        <v>13836763</v>
      </c>
      <c r="H114" s="108">
        <v>2154791</v>
      </c>
      <c r="I114" s="108">
        <v>11483554</v>
      </c>
      <c r="J114" s="107">
        <f t="shared" si="21"/>
        <v>13638345</v>
      </c>
    </row>
    <row r="115" spans="1:10" ht="24" customHeight="1" x14ac:dyDescent="0.25">
      <c r="A115" s="73">
        <v>109</v>
      </c>
      <c r="B115" s="76"/>
      <c r="C115" s="97" t="s">
        <v>384</v>
      </c>
      <c r="D115" s="74" t="s">
        <v>190</v>
      </c>
      <c r="E115" s="108">
        <f>808454+1</f>
        <v>808455</v>
      </c>
      <c r="F115" s="108">
        <v>23445068</v>
      </c>
      <c r="G115" s="107">
        <f t="shared" si="20"/>
        <v>24253523</v>
      </c>
      <c r="H115" s="108">
        <v>612152</v>
      </c>
      <c r="I115" s="108">
        <v>22235598</v>
      </c>
      <c r="J115" s="107">
        <f t="shared" si="21"/>
        <v>22847750</v>
      </c>
    </row>
    <row r="116" spans="1:10" ht="24" customHeight="1" x14ac:dyDescent="0.25">
      <c r="A116" s="78">
        <v>110</v>
      </c>
      <c r="B116" s="79" t="s">
        <v>191</v>
      </c>
      <c r="C116" s="100" t="s">
        <v>192</v>
      </c>
      <c r="D116" s="80" t="s">
        <v>193</v>
      </c>
      <c r="E116" s="107">
        <f>E63+E83+E84+E85+E98+E99+E100+E103+E106+E112</f>
        <v>440708294</v>
      </c>
      <c r="F116" s="107">
        <f t="shared" ref="F116:I116" si="33">F63+F83+F84+F85+F98+F99+F100+F103+F106+F112</f>
        <v>1014226127</v>
      </c>
      <c r="G116" s="107">
        <f t="shared" si="20"/>
        <v>1454934421</v>
      </c>
      <c r="H116" s="107">
        <f t="shared" si="33"/>
        <v>433297592</v>
      </c>
      <c r="I116" s="107">
        <f t="shared" si="33"/>
        <v>1022217234</v>
      </c>
      <c r="J116" s="107">
        <f t="shared" si="21"/>
        <v>1455514826</v>
      </c>
    </row>
    <row r="117" spans="1:10" ht="24" customHeight="1" x14ac:dyDescent="0.25">
      <c r="A117" s="81">
        <v>111</v>
      </c>
      <c r="B117" s="82"/>
      <c r="C117" s="104" t="s">
        <v>194</v>
      </c>
      <c r="D117" s="83" t="s">
        <v>123</v>
      </c>
      <c r="E117" s="111">
        <v>12991875</v>
      </c>
      <c r="F117" s="111">
        <v>219659950</v>
      </c>
      <c r="G117" s="107">
        <f t="shared" si="20"/>
        <v>232651825</v>
      </c>
      <c r="H117" s="111">
        <v>13375908</v>
      </c>
      <c r="I117" s="111">
        <v>208442495</v>
      </c>
      <c r="J117" s="107">
        <f t="shared" si="21"/>
        <v>221818403</v>
      </c>
    </row>
    <row r="118" spans="1:10" ht="24" customHeight="1" x14ac:dyDescent="0.25">
      <c r="A118" s="191" t="s">
        <v>195</v>
      </c>
      <c r="B118" s="191"/>
      <c r="C118" s="191"/>
      <c r="D118" s="191"/>
      <c r="E118" s="62"/>
      <c r="F118" s="62"/>
      <c r="G118" s="62"/>
      <c r="H118" s="62"/>
      <c r="I118" s="62"/>
      <c r="J118" s="62"/>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zoomScale="70" zoomScaleNormal="100" zoomScaleSheetLayoutView="70" workbookViewId="0">
      <selection activeCell="F8" sqref="F8"/>
    </sheetView>
  </sheetViews>
  <sheetFormatPr defaultColWidth="8.88671875" defaultRowHeight="22.2" customHeight="1" x14ac:dyDescent="0.25"/>
  <cols>
    <col min="1" max="1" width="11.88671875" style="2" bestFit="1" customWidth="1"/>
    <col min="2" max="2" width="14.21875" style="64" bestFit="1" customWidth="1"/>
    <col min="3" max="3" width="8.5546875" style="99" bestFit="1" customWidth="1"/>
    <col min="4" max="4" width="72.6640625" style="2" bestFit="1" customWidth="1"/>
    <col min="5" max="16" width="21.88671875" style="2" customWidth="1"/>
    <col min="17" max="16384" width="8.88671875" style="2"/>
  </cols>
  <sheetData>
    <row r="1" spans="1:16" ht="22.2" customHeight="1" x14ac:dyDescent="0.25">
      <c r="A1" s="200" t="s">
        <v>196</v>
      </c>
      <c r="B1" s="200"/>
      <c r="C1" s="200"/>
      <c r="D1" s="200"/>
      <c r="E1" s="200"/>
      <c r="F1" s="200"/>
      <c r="G1" s="200"/>
      <c r="H1" s="200"/>
      <c r="I1" s="200"/>
      <c r="J1" s="200"/>
      <c r="K1" s="200"/>
      <c r="L1" s="200"/>
      <c r="M1"/>
      <c r="N1"/>
      <c r="O1"/>
      <c r="P1"/>
    </row>
    <row r="2" spans="1:16" ht="22.2" customHeight="1" x14ac:dyDescent="0.25">
      <c r="A2" s="201" t="s">
        <v>484</v>
      </c>
      <c r="B2" s="201"/>
      <c r="C2" s="201"/>
      <c r="D2" s="201"/>
      <c r="E2"/>
      <c r="F2"/>
      <c r="G2"/>
      <c r="H2"/>
      <c r="I2"/>
      <c r="J2"/>
      <c r="K2"/>
      <c r="L2"/>
      <c r="M2"/>
      <c r="N2"/>
      <c r="O2"/>
      <c r="P2"/>
    </row>
    <row r="3" spans="1:16" ht="22.2" customHeight="1" x14ac:dyDescent="0.25">
      <c r="B3" s="67"/>
      <c r="C3" s="95"/>
      <c r="D3"/>
      <c r="E3"/>
      <c r="F3"/>
      <c r="G3"/>
      <c r="H3"/>
      <c r="I3"/>
      <c r="J3"/>
      <c r="K3"/>
      <c r="L3"/>
      <c r="M3"/>
      <c r="N3"/>
      <c r="O3"/>
      <c r="P3" s="63" t="s">
        <v>44</v>
      </c>
    </row>
    <row r="4" spans="1:16" ht="22.2" customHeight="1" x14ac:dyDescent="0.25">
      <c r="A4" s="196" t="s">
        <v>45</v>
      </c>
      <c r="B4" s="196" t="s">
        <v>46</v>
      </c>
      <c r="C4" s="202" t="s">
        <v>47</v>
      </c>
      <c r="D4" s="196" t="s">
        <v>48</v>
      </c>
      <c r="E4" s="196" t="s">
        <v>197</v>
      </c>
      <c r="F4" s="196"/>
      <c r="G4" s="196"/>
      <c r="H4" s="196"/>
      <c r="I4" s="196"/>
      <c r="J4" s="196"/>
      <c r="K4" s="196" t="s">
        <v>198</v>
      </c>
      <c r="L4" s="196"/>
      <c r="M4" s="196"/>
      <c r="N4" s="196"/>
      <c r="O4" s="196"/>
      <c r="P4" s="196"/>
    </row>
    <row r="5" spans="1:16" ht="22.2" customHeight="1" x14ac:dyDescent="0.25">
      <c r="A5" s="196"/>
      <c r="B5" s="196"/>
      <c r="C5" s="202"/>
      <c r="D5" s="196"/>
      <c r="E5" s="196" t="s">
        <v>199</v>
      </c>
      <c r="F5" s="196"/>
      <c r="G5" s="196"/>
      <c r="H5" s="196" t="s">
        <v>200</v>
      </c>
      <c r="I5" s="196"/>
      <c r="J5" s="196"/>
      <c r="K5" s="196" t="s">
        <v>199</v>
      </c>
      <c r="L5" s="196"/>
      <c r="M5" s="196"/>
      <c r="N5" s="196" t="s">
        <v>200</v>
      </c>
      <c r="O5" s="196"/>
      <c r="P5" s="196"/>
    </row>
    <row r="6" spans="1:16" ht="22.2" customHeight="1" x14ac:dyDescent="0.25">
      <c r="A6" s="196"/>
      <c r="B6" s="196"/>
      <c r="C6" s="202"/>
      <c r="D6" s="196"/>
      <c r="E6" s="68" t="s">
        <v>51</v>
      </c>
      <c r="F6" s="68" t="s">
        <v>201</v>
      </c>
      <c r="G6" s="68" t="s">
        <v>53</v>
      </c>
      <c r="H6" s="68" t="s">
        <v>51</v>
      </c>
      <c r="I6" s="68" t="s">
        <v>201</v>
      </c>
      <c r="J6" s="68" t="s">
        <v>53</v>
      </c>
      <c r="K6" s="69" t="s">
        <v>51</v>
      </c>
      <c r="L6" s="69" t="s">
        <v>201</v>
      </c>
      <c r="M6" s="69" t="s">
        <v>53</v>
      </c>
      <c r="N6" s="69" t="s">
        <v>51</v>
      </c>
      <c r="O6" s="69" t="s">
        <v>201</v>
      </c>
      <c r="P6" s="69" t="s">
        <v>53</v>
      </c>
    </row>
    <row r="7" spans="1:16" ht="22.2" customHeight="1" x14ac:dyDescent="0.25">
      <c r="A7" s="78">
        <v>1</v>
      </c>
      <c r="B7" s="84" t="s">
        <v>202</v>
      </c>
      <c r="C7" s="96" t="s">
        <v>55</v>
      </c>
      <c r="D7" s="80" t="s">
        <v>203</v>
      </c>
      <c r="E7" s="107">
        <f>E8+E9+E10</f>
        <v>1623055</v>
      </c>
      <c r="F7" s="107">
        <f t="shared" ref="F7:O7" si="0">F8+F9+F10</f>
        <v>76374411</v>
      </c>
      <c r="G7" s="107">
        <f>E7+F7</f>
        <v>77997466</v>
      </c>
      <c r="H7" s="107">
        <f t="shared" si="0"/>
        <v>1494760</v>
      </c>
      <c r="I7" s="107">
        <f t="shared" si="0"/>
        <v>84543549</v>
      </c>
      <c r="J7" s="107">
        <f>H7+I7</f>
        <v>86038309</v>
      </c>
      <c r="K7" s="113">
        <f t="shared" si="0"/>
        <v>1623055</v>
      </c>
      <c r="L7" s="114">
        <f t="shared" si="0"/>
        <v>76374411</v>
      </c>
      <c r="M7" s="107">
        <f>K7+L7</f>
        <v>77997466</v>
      </c>
      <c r="N7" s="113">
        <f t="shared" si="0"/>
        <v>1494760</v>
      </c>
      <c r="O7" s="113">
        <f t="shared" si="0"/>
        <v>84543549</v>
      </c>
      <c r="P7" s="107">
        <f>N7+O7</f>
        <v>86038309</v>
      </c>
    </row>
    <row r="8" spans="1:16" ht="22.2" customHeight="1" x14ac:dyDescent="0.25">
      <c r="A8" s="73">
        <v>2</v>
      </c>
      <c r="B8" s="71"/>
      <c r="C8" s="97" t="s">
        <v>382</v>
      </c>
      <c r="D8" s="74" t="s">
        <v>96</v>
      </c>
      <c r="E8" s="108">
        <v>1559189</v>
      </c>
      <c r="F8" s="108">
        <v>766837</v>
      </c>
      <c r="G8" s="107">
        <f t="shared" ref="G8:G40" si="1">E8+F8</f>
        <v>2326026</v>
      </c>
      <c r="H8" s="108">
        <v>1434357</v>
      </c>
      <c r="I8" s="108">
        <v>728265</v>
      </c>
      <c r="J8" s="107">
        <f t="shared" ref="J8:J40" si="2">H8+I8</f>
        <v>2162622</v>
      </c>
      <c r="K8" s="115">
        <f>+E8</f>
        <v>1559189</v>
      </c>
      <c r="L8" s="116">
        <f>+F8</f>
        <v>766837</v>
      </c>
      <c r="M8" s="107">
        <f t="shared" ref="M8:M40" si="3">K8+L8</f>
        <v>2326026</v>
      </c>
      <c r="N8" s="115">
        <f t="shared" ref="N8:O10" si="4">+H8</f>
        <v>1434357</v>
      </c>
      <c r="O8" s="115">
        <f t="shared" si="4"/>
        <v>728265</v>
      </c>
      <c r="P8" s="107">
        <f t="shared" ref="P8:P40" si="5">N8+O8</f>
        <v>2162622</v>
      </c>
    </row>
    <row r="9" spans="1:16" ht="22.2" customHeight="1" x14ac:dyDescent="0.25">
      <c r="A9" s="73">
        <v>3</v>
      </c>
      <c r="B9" s="71"/>
      <c r="C9" s="97" t="s">
        <v>383</v>
      </c>
      <c r="D9" s="74" t="s">
        <v>101</v>
      </c>
      <c r="E9" s="108">
        <v>63866</v>
      </c>
      <c r="F9" s="108">
        <v>0</v>
      </c>
      <c r="G9" s="107">
        <f t="shared" si="1"/>
        <v>63866</v>
      </c>
      <c r="H9" s="108">
        <v>60403</v>
      </c>
      <c r="I9" s="108">
        <v>0</v>
      </c>
      <c r="J9" s="107">
        <f t="shared" si="2"/>
        <v>60403</v>
      </c>
      <c r="K9" s="115">
        <f t="shared" ref="K9:L10" si="6">+E9</f>
        <v>63866</v>
      </c>
      <c r="L9" s="116">
        <f t="shared" si="6"/>
        <v>0</v>
      </c>
      <c r="M9" s="107">
        <f t="shared" si="3"/>
        <v>63866</v>
      </c>
      <c r="N9" s="115">
        <f t="shared" si="4"/>
        <v>60403</v>
      </c>
      <c r="O9" s="115">
        <f t="shared" si="4"/>
        <v>0</v>
      </c>
      <c r="P9" s="107">
        <f t="shared" si="5"/>
        <v>60403</v>
      </c>
    </row>
    <row r="10" spans="1:16" ht="22.2" customHeight="1" x14ac:dyDescent="0.25">
      <c r="A10" s="73">
        <v>4</v>
      </c>
      <c r="B10" s="71"/>
      <c r="C10" s="97" t="s">
        <v>384</v>
      </c>
      <c r="D10" s="74" t="s">
        <v>103</v>
      </c>
      <c r="E10" s="108">
        <v>0</v>
      </c>
      <c r="F10" s="108">
        <v>75607574</v>
      </c>
      <c r="G10" s="107">
        <f t="shared" si="1"/>
        <v>75607574</v>
      </c>
      <c r="H10" s="108">
        <v>0</v>
      </c>
      <c r="I10" s="108">
        <v>83815284</v>
      </c>
      <c r="J10" s="107">
        <f t="shared" si="2"/>
        <v>83815284</v>
      </c>
      <c r="K10" s="115">
        <f t="shared" si="6"/>
        <v>0</v>
      </c>
      <c r="L10" s="116">
        <f t="shared" si="6"/>
        <v>75607574</v>
      </c>
      <c r="M10" s="107">
        <f t="shared" si="3"/>
        <v>75607574</v>
      </c>
      <c r="N10" s="115">
        <f t="shared" si="4"/>
        <v>0</v>
      </c>
      <c r="O10" s="115">
        <f t="shared" si="4"/>
        <v>83815284</v>
      </c>
      <c r="P10" s="107">
        <f t="shared" si="5"/>
        <v>83815284</v>
      </c>
    </row>
    <row r="11" spans="1:16" ht="22.2" customHeight="1" x14ac:dyDescent="0.25">
      <c r="A11" s="78">
        <v>5</v>
      </c>
      <c r="B11" s="84" t="s">
        <v>204</v>
      </c>
      <c r="C11" s="96" t="s">
        <v>60</v>
      </c>
      <c r="D11" s="80" t="s">
        <v>205</v>
      </c>
      <c r="E11" s="107">
        <f>SUM(E12:E18)</f>
        <v>-925724</v>
      </c>
      <c r="F11" s="107">
        <f t="shared" ref="F11:O11" si="7">SUM(F12:F18)</f>
        <v>-63757282</v>
      </c>
      <c r="G11" s="107">
        <f t="shared" si="1"/>
        <v>-64683006</v>
      </c>
      <c r="H11" s="107">
        <f t="shared" si="7"/>
        <v>236545</v>
      </c>
      <c r="I11" s="107">
        <f t="shared" si="7"/>
        <v>-71438378</v>
      </c>
      <c r="J11" s="107">
        <f t="shared" si="2"/>
        <v>-71201833</v>
      </c>
      <c r="K11" s="113">
        <f t="shared" si="7"/>
        <v>-925724</v>
      </c>
      <c r="L11" s="114">
        <f t="shared" si="7"/>
        <v>-63757282</v>
      </c>
      <c r="M11" s="107">
        <f t="shared" si="3"/>
        <v>-64683006</v>
      </c>
      <c r="N11" s="113">
        <f t="shared" si="7"/>
        <v>236545</v>
      </c>
      <c r="O11" s="113">
        <f t="shared" si="7"/>
        <v>-71438378</v>
      </c>
      <c r="P11" s="107">
        <f t="shared" si="5"/>
        <v>-71201833</v>
      </c>
    </row>
    <row r="12" spans="1:16" ht="22.2" customHeight="1" x14ac:dyDescent="0.25">
      <c r="A12" s="73">
        <v>6</v>
      </c>
      <c r="B12" s="71"/>
      <c r="C12" s="97" t="s">
        <v>382</v>
      </c>
      <c r="D12" s="74" t="s">
        <v>206</v>
      </c>
      <c r="E12" s="108">
        <v>-440246</v>
      </c>
      <c r="F12" s="108">
        <v>-42227731</v>
      </c>
      <c r="G12" s="107">
        <f t="shared" si="1"/>
        <v>-42667977</v>
      </c>
      <c r="H12" s="108">
        <v>-620117</v>
      </c>
      <c r="I12" s="108">
        <v>-49871362</v>
      </c>
      <c r="J12" s="107">
        <f t="shared" si="2"/>
        <v>-50491479</v>
      </c>
      <c r="K12" s="115">
        <f t="shared" ref="K12:L18" si="8">+E12</f>
        <v>-440246</v>
      </c>
      <c r="L12" s="116">
        <f t="shared" si="8"/>
        <v>-42227731</v>
      </c>
      <c r="M12" s="107">
        <f t="shared" si="3"/>
        <v>-42667977</v>
      </c>
      <c r="N12" s="115">
        <f t="shared" ref="N12:O18" si="9">+H12</f>
        <v>-620117</v>
      </c>
      <c r="O12" s="115">
        <f t="shared" si="9"/>
        <v>-49871362</v>
      </c>
      <c r="P12" s="107">
        <f t="shared" si="5"/>
        <v>-50491479</v>
      </c>
    </row>
    <row r="13" spans="1:16" ht="22.2" customHeight="1" x14ac:dyDescent="0.25">
      <c r="A13" s="73">
        <v>7</v>
      </c>
      <c r="B13" s="71"/>
      <c r="C13" s="97" t="s">
        <v>383</v>
      </c>
      <c r="D13" s="74" t="s">
        <v>207</v>
      </c>
      <c r="E13" s="108">
        <v>-2807</v>
      </c>
      <c r="F13" s="108">
        <v>-7587877</v>
      </c>
      <c r="G13" s="107">
        <f t="shared" si="1"/>
        <v>-7590684</v>
      </c>
      <c r="H13" s="108">
        <v>-58846</v>
      </c>
      <c r="I13" s="108">
        <v>-8456035</v>
      </c>
      <c r="J13" s="107">
        <f t="shared" si="2"/>
        <v>-8514881</v>
      </c>
      <c r="K13" s="115">
        <f t="shared" si="8"/>
        <v>-2807</v>
      </c>
      <c r="L13" s="116">
        <f t="shared" si="8"/>
        <v>-7587877</v>
      </c>
      <c r="M13" s="107">
        <f t="shared" si="3"/>
        <v>-7590684</v>
      </c>
      <c r="N13" s="115">
        <f t="shared" si="9"/>
        <v>-58846</v>
      </c>
      <c r="O13" s="115">
        <f t="shared" si="9"/>
        <v>-8456035</v>
      </c>
      <c r="P13" s="107">
        <f t="shared" si="5"/>
        <v>-8514881</v>
      </c>
    </row>
    <row r="14" spans="1:16" ht="22.2" customHeight="1" x14ac:dyDescent="0.25">
      <c r="A14" s="73">
        <v>8</v>
      </c>
      <c r="B14" s="71"/>
      <c r="C14" s="97" t="s">
        <v>384</v>
      </c>
      <c r="D14" s="74" t="s">
        <v>208</v>
      </c>
      <c r="E14" s="108">
        <v>0</v>
      </c>
      <c r="F14" s="108">
        <v>-7987286</v>
      </c>
      <c r="G14" s="107">
        <f t="shared" si="1"/>
        <v>-7987286</v>
      </c>
      <c r="H14" s="108">
        <v>0</v>
      </c>
      <c r="I14" s="108">
        <v>-7816441</v>
      </c>
      <c r="J14" s="107">
        <f t="shared" si="2"/>
        <v>-7816441</v>
      </c>
      <c r="K14" s="115">
        <f t="shared" si="8"/>
        <v>0</v>
      </c>
      <c r="L14" s="116">
        <f t="shared" si="8"/>
        <v>-7987286</v>
      </c>
      <c r="M14" s="107">
        <f t="shared" si="3"/>
        <v>-7987286</v>
      </c>
      <c r="N14" s="115">
        <f t="shared" si="9"/>
        <v>0</v>
      </c>
      <c r="O14" s="115">
        <f t="shared" si="9"/>
        <v>-7816441</v>
      </c>
      <c r="P14" s="107">
        <f t="shared" si="5"/>
        <v>-7816441</v>
      </c>
    </row>
    <row r="15" spans="1:16" ht="22.2" customHeight="1" x14ac:dyDescent="0.25">
      <c r="A15" s="73">
        <v>9</v>
      </c>
      <c r="B15" s="71"/>
      <c r="C15" s="97" t="s">
        <v>385</v>
      </c>
      <c r="D15" s="74" t="s">
        <v>209</v>
      </c>
      <c r="E15" s="108">
        <v>-669016</v>
      </c>
      <c r="F15" s="108">
        <v>-12704857</v>
      </c>
      <c r="G15" s="107">
        <f t="shared" si="1"/>
        <v>-13373873</v>
      </c>
      <c r="H15" s="108">
        <v>-545127</v>
      </c>
      <c r="I15" s="108">
        <v>-14859864</v>
      </c>
      <c r="J15" s="107">
        <f t="shared" si="2"/>
        <v>-15404991</v>
      </c>
      <c r="K15" s="115">
        <f t="shared" si="8"/>
        <v>-669016</v>
      </c>
      <c r="L15" s="116">
        <f t="shared" si="8"/>
        <v>-12704857</v>
      </c>
      <c r="M15" s="107">
        <f t="shared" si="3"/>
        <v>-13373873</v>
      </c>
      <c r="N15" s="115">
        <f t="shared" si="9"/>
        <v>-545127</v>
      </c>
      <c r="O15" s="115">
        <f t="shared" si="9"/>
        <v>-14859864</v>
      </c>
      <c r="P15" s="107">
        <f t="shared" si="5"/>
        <v>-15404991</v>
      </c>
    </row>
    <row r="16" spans="1:16" ht="22.2" customHeight="1" x14ac:dyDescent="0.25">
      <c r="A16" s="73">
        <v>10</v>
      </c>
      <c r="B16" s="71"/>
      <c r="C16" s="97" t="s">
        <v>386</v>
      </c>
      <c r="D16" s="74" t="s">
        <v>210</v>
      </c>
      <c r="E16" s="108">
        <v>0</v>
      </c>
      <c r="F16" s="108">
        <v>0</v>
      </c>
      <c r="G16" s="107">
        <f t="shared" si="1"/>
        <v>0</v>
      </c>
      <c r="H16" s="108">
        <v>0</v>
      </c>
      <c r="I16" s="108">
        <v>0</v>
      </c>
      <c r="J16" s="107">
        <f t="shared" si="2"/>
        <v>0</v>
      </c>
      <c r="K16" s="115">
        <f t="shared" si="8"/>
        <v>0</v>
      </c>
      <c r="L16" s="116">
        <f t="shared" si="8"/>
        <v>0</v>
      </c>
      <c r="M16" s="107">
        <f t="shared" si="3"/>
        <v>0</v>
      </c>
      <c r="N16" s="115">
        <f t="shared" si="9"/>
        <v>0</v>
      </c>
      <c r="O16" s="115">
        <f t="shared" si="9"/>
        <v>0</v>
      </c>
      <c r="P16" s="107">
        <f t="shared" si="5"/>
        <v>0</v>
      </c>
    </row>
    <row r="17" spans="1:16" ht="22.2" customHeight="1" x14ac:dyDescent="0.25">
      <c r="A17" s="73">
        <v>11</v>
      </c>
      <c r="B17" s="71"/>
      <c r="C17" s="97" t="s">
        <v>387</v>
      </c>
      <c r="D17" s="74" t="s">
        <v>211</v>
      </c>
      <c r="E17" s="108">
        <v>0</v>
      </c>
      <c r="F17" s="108">
        <v>-911883</v>
      </c>
      <c r="G17" s="107">
        <f t="shared" si="1"/>
        <v>-911883</v>
      </c>
      <c r="H17" s="108">
        <v>1750464</v>
      </c>
      <c r="I17" s="108">
        <v>-148430</v>
      </c>
      <c r="J17" s="107">
        <f t="shared" si="2"/>
        <v>1602034</v>
      </c>
      <c r="K17" s="115">
        <f t="shared" si="8"/>
        <v>0</v>
      </c>
      <c r="L17" s="116">
        <f t="shared" si="8"/>
        <v>-911883</v>
      </c>
      <c r="M17" s="107">
        <f t="shared" si="3"/>
        <v>-911883</v>
      </c>
      <c r="N17" s="115">
        <f t="shared" si="9"/>
        <v>1750464</v>
      </c>
      <c r="O17" s="115">
        <f t="shared" si="9"/>
        <v>-148430</v>
      </c>
      <c r="P17" s="107">
        <f t="shared" si="5"/>
        <v>1602034</v>
      </c>
    </row>
    <row r="18" spans="1:16" ht="22.2" customHeight="1" x14ac:dyDescent="0.25">
      <c r="A18" s="73">
        <v>12</v>
      </c>
      <c r="B18" s="71"/>
      <c r="C18" s="97" t="s">
        <v>388</v>
      </c>
      <c r="D18" s="74" t="s">
        <v>212</v>
      </c>
      <c r="E18" s="108">
        <v>186345</v>
      </c>
      <c r="F18" s="108">
        <v>7662352</v>
      </c>
      <c r="G18" s="107">
        <f t="shared" si="1"/>
        <v>7848697</v>
      </c>
      <c r="H18" s="108">
        <v>-289829</v>
      </c>
      <c r="I18" s="108">
        <v>9713754</v>
      </c>
      <c r="J18" s="107">
        <f t="shared" si="2"/>
        <v>9423925</v>
      </c>
      <c r="K18" s="115">
        <f t="shared" si="8"/>
        <v>186345</v>
      </c>
      <c r="L18" s="116">
        <f t="shared" si="8"/>
        <v>7662352</v>
      </c>
      <c r="M18" s="107">
        <f t="shared" si="3"/>
        <v>7848697</v>
      </c>
      <c r="N18" s="115">
        <f t="shared" si="9"/>
        <v>-289829</v>
      </c>
      <c r="O18" s="115">
        <f t="shared" si="9"/>
        <v>9713754</v>
      </c>
      <c r="P18" s="107">
        <f t="shared" si="5"/>
        <v>9423925</v>
      </c>
    </row>
    <row r="19" spans="1:16" ht="22.2" customHeight="1" x14ac:dyDescent="0.25">
      <c r="A19" s="78">
        <v>13</v>
      </c>
      <c r="B19" s="84" t="s">
        <v>213</v>
      </c>
      <c r="C19" s="96" t="s">
        <v>66</v>
      </c>
      <c r="D19" s="80" t="s">
        <v>214</v>
      </c>
      <c r="E19" s="107">
        <f>E20+E21</f>
        <v>0</v>
      </c>
      <c r="F19" s="107">
        <f t="shared" ref="F19:O19" si="10">F20+F21</f>
        <v>-4923683</v>
      </c>
      <c r="G19" s="107">
        <f t="shared" si="1"/>
        <v>-4923683</v>
      </c>
      <c r="H19" s="107">
        <f t="shared" si="10"/>
        <v>-367</v>
      </c>
      <c r="I19" s="107">
        <f t="shared" si="10"/>
        <v>-6234939</v>
      </c>
      <c r="J19" s="107">
        <f t="shared" si="2"/>
        <v>-6235306</v>
      </c>
      <c r="K19" s="113">
        <f t="shared" si="10"/>
        <v>0</v>
      </c>
      <c r="L19" s="114">
        <f t="shared" si="10"/>
        <v>-4923683</v>
      </c>
      <c r="M19" s="107">
        <f t="shared" si="3"/>
        <v>-4923683</v>
      </c>
      <c r="N19" s="113">
        <f t="shared" si="10"/>
        <v>-367</v>
      </c>
      <c r="O19" s="113">
        <f t="shared" si="10"/>
        <v>-6234939</v>
      </c>
      <c r="P19" s="107">
        <f t="shared" si="5"/>
        <v>-6235306</v>
      </c>
    </row>
    <row r="20" spans="1:16" ht="22.2" customHeight="1" x14ac:dyDescent="0.25">
      <c r="A20" s="73">
        <v>14</v>
      </c>
      <c r="B20" s="71"/>
      <c r="C20" s="97" t="s">
        <v>382</v>
      </c>
      <c r="D20" s="74" t="s">
        <v>215</v>
      </c>
      <c r="E20" s="108">
        <v>0</v>
      </c>
      <c r="F20" s="108">
        <v>4456597</v>
      </c>
      <c r="G20" s="107">
        <f t="shared" si="1"/>
        <v>4456597</v>
      </c>
      <c r="H20" s="108">
        <v>-367</v>
      </c>
      <c r="I20" s="108">
        <v>4443404</v>
      </c>
      <c r="J20" s="107">
        <f t="shared" si="2"/>
        <v>4443037</v>
      </c>
      <c r="K20" s="115">
        <f>+E20</f>
        <v>0</v>
      </c>
      <c r="L20" s="116">
        <f>+F20</f>
        <v>4456597</v>
      </c>
      <c r="M20" s="107">
        <f t="shared" si="3"/>
        <v>4456597</v>
      </c>
      <c r="N20" s="115">
        <f t="shared" ref="N20:O21" si="11">+H20</f>
        <v>-367</v>
      </c>
      <c r="O20" s="115">
        <f t="shared" si="11"/>
        <v>4443404</v>
      </c>
      <c r="P20" s="107">
        <f t="shared" si="5"/>
        <v>4443037</v>
      </c>
    </row>
    <row r="21" spans="1:16" ht="22.2" customHeight="1" x14ac:dyDescent="0.25">
      <c r="A21" s="73">
        <v>15</v>
      </c>
      <c r="B21" s="71"/>
      <c r="C21" s="97" t="s">
        <v>383</v>
      </c>
      <c r="D21" s="74" t="s">
        <v>216</v>
      </c>
      <c r="E21" s="108">
        <v>0</v>
      </c>
      <c r="F21" s="108">
        <v>-9380280</v>
      </c>
      <c r="G21" s="107">
        <f t="shared" si="1"/>
        <v>-9380280</v>
      </c>
      <c r="H21" s="108">
        <v>0</v>
      </c>
      <c r="I21" s="108">
        <v>-10678343</v>
      </c>
      <c r="J21" s="107">
        <f t="shared" si="2"/>
        <v>-10678343</v>
      </c>
      <c r="K21" s="115">
        <f>+E21</f>
        <v>0</v>
      </c>
      <c r="L21" s="116">
        <f>+F21</f>
        <v>-9380280</v>
      </c>
      <c r="M21" s="107">
        <f t="shared" si="3"/>
        <v>-9380280</v>
      </c>
      <c r="N21" s="115">
        <f t="shared" si="11"/>
        <v>0</v>
      </c>
      <c r="O21" s="115">
        <f t="shared" si="11"/>
        <v>-10678343</v>
      </c>
      <c r="P21" s="107">
        <f t="shared" si="5"/>
        <v>-10678343</v>
      </c>
    </row>
    <row r="22" spans="1:16" ht="22.2" customHeight="1" x14ac:dyDescent="0.25">
      <c r="A22" s="78">
        <v>16</v>
      </c>
      <c r="B22" s="84" t="s">
        <v>217</v>
      </c>
      <c r="C22" s="96" t="s">
        <v>93</v>
      </c>
      <c r="D22" s="80" t="s">
        <v>218</v>
      </c>
      <c r="E22" s="107">
        <f>E7+E11+E19</f>
        <v>697331</v>
      </c>
      <c r="F22" s="107">
        <f t="shared" ref="F22:O22" si="12">F7+F11+F19</f>
        <v>7693446</v>
      </c>
      <c r="G22" s="107">
        <f t="shared" si="1"/>
        <v>8390777</v>
      </c>
      <c r="H22" s="107">
        <f t="shared" si="12"/>
        <v>1730938</v>
      </c>
      <c r="I22" s="107">
        <f t="shared" si="12"/>
        <v>6870232</v>
      </c>
      <c r="J22" s="107">
        <f t="shared" si="2"/>
        <v>8601170</v>
      </c>
      <c r="K22" s="113">
        <f t="shared" si="12"/>
        <v>697331</v>
      </c>
      <c r="L22" s="114">
        <f t="shared" si="12"/>
        <v>7693446</v>
      </c>
      <c r="M22" s="107">
        <f t="shared" si="3"/>
        <v>8390777</v>
      </c>
      <c r="N22" s="113">
        <f t="shared" si="12"/>
        <v>1730938</v>
      </c>
      <c r="O22" s="113">
        <f t="shared" si="12"/>
        <v>6870232</v>
      </c>
      <c r="P22" s="107">
        <f t="shared" si="5"/>
        <v>8601170</v>
      </c>
    </row>
    <row r="23" spans="1:16" ht="22.2" customHeight="1" x14ac:dyDescent="0.25">
      <c r="A23" s="78">
        <v>17</v>
      </c>
      <c r="B23" s="84" t="s">
        <v>219</v>
      </c>
      <c r="C23" s="96" t="s">
        <v>104</v>
      </c>
      <c r="D23" s="80" t="s">
        <v>220</v>
      </c>
      <c r="E23" s="107">
        <f>E24+E29+E30+E31+E32+E33+E37+E38+E39+E40</f>
        <v>6031872</v>
      </c>
      <c r="F23" s="107">
        <f t="shared" ref="F23:O23" si="13">F24+F29+F30+F31+F32+F33+F37+F38+F39+F40</f>
        <v>8178195</v>
      </c>
      <c r="G23" s="107">
        <f t="shared" si="1"/>
        <v>14210067</v>
      </c>
      <c r="H23" s="107">
        <f t="shared" si="13"/>
        <v>3145804</v>
      </c>
      <c r="I23" s="107">
        <f t="shared" si="13"/>
        <v>7166257</v>
      </c>
      <c r="J23" s="107">
        <f t="shared" si="2"/>
        <v>10312061</v>
      </c>
      <c r="K23" s="113">
        <f t="shared" si="13"/>
        <v>6031872</v>
      </c>
      <c r="L23" s="114">
        <f t="shared" si="13"/>
        <v>8178195</v>
      </c>
      <c r="M23" s="107">
        <f t="shared" si="3"/>
        <v>14210067</v>
      </c>
      <c r="N23" s="113">
        <f t="shared" si="13"/>
        <v>3145804</v>
      </c>
      <c r="O23" s="113">
        <f t="shared" si="13"/>
        <v>7166257</v>
      </c>
      <c r="P23" s="107">
        <f t="shared" si="5"/>
        <v>10312061</v>
      </c>
    </row>
    <row r="24" spans="1:16" ht="22.2" customHeight="1" x14ac:dyDescent="0.25">
      <c r="A24" s="78">
        <v>18</v>
      </c>
      <c r="B24" s="84" t="s">
        <v>221</v>
      </c>
      <c r="C24" s="96" t="s">
        <v>382</v>
      </c>
      <c r="D24" s="80" t="s">
        <v>222</v>
      </c>
      <c r="E24" s="107">
        <f>SUM(E25:E28)</f>
        <v>0</v>
      </c>
      <c r="F24" s="107">
        <f t="shared" ref="F24:O24" si="14">SUM(F25:F28)</f>
        <v>953149</v>
      </c>
      <c r="G24" s="107">
        <f t="shared" si="1"/>
        <v>953149</v>
      </c>
      <c r="H24" s="107">
        <f t="shared" si="14"/>
        <v>0</v>
      </c>
      <c r="I24" s="107">
        <f t="shared" si="14"/>
        <v>1106234</v>
      </c>
      <c r="J24" s="107">
        <f t="shared" si="2"/>
        <v>1106234</v>
      </c>
      <c r="K24" s="113">
        <f t="shared" si="14"/>
        <v>0</v>
      </c>
      <c r="L24" s="114">
        <f t="shared" si="14"/>
        <v>953149</v>
      </c>
      <c r="M24" s="107">
        <f t="shared" si="3"/>
        <v>953149</v>
      </c>
      <c r="N24" s="113">
        <f t="shared" si="14"/>
        <v>0</v>
      </c>
      <c r="O24" s="113">
        <f t="shared" si="14"/>
        <v>1106234</v>
      </c>
      <c r="P24" s="107">
        <f t="shared" si="5"/>
        <v>1106234</v>
      </c>
    </row>
    <row r="25" spans="1:16" ht="22.2" customHeight="1" x14ac:dyDescent="0.25">
      <c r="A25" s="73">
        <v>19</v>
      </c>
      <c r="B25" s="71"/>
      <c r="C25" s="97" t="s">
        <v>389</v>
      </c>
      <c r="D25" s="74" t="s">
        <v>223</v>
      </c>
      <c r="E25" s="108">
        <v>0</v>
      </c>
      <c r="F25" s="108">
        <v>878957</v>
      </c>
      <c r="G25" s="107">
        <f t="shared" si="1"/>
        <v>878957</v>
      </c>
      <c r="H25" s="108">
        <v>0</v>
      </c>
      <c r="I25" s="108">
        <v>925804</v>
      </c>
      <c r="J25" s="107">
        <f t="shared" si="2"/>
        <v>925804</v>
      </c>
      <c r="K25" s="118">
        <f t="shared" ref="K25:L32" si="15">+E25</f>
        <v>0</v>
      </c>
      <c r="L25" s="116">
        <f t="shared" si="15"/>
        <v>878957</v>
      </c>
      <c r="M25" s="107">
        <f t="shared" si="3"/>
        <v>878957</v>
      </c>
      <c r="N25" s="118">
        <f t="shared" ref="N25:O32" si="16">+H25</f>
        <v>0</v>
      </c>
      <c r="O25" s="118">
        <f t="shared" si="16"/>
        <v>925804</v>
      </c>
      <c r="P25" s="107">
        <f t="shared" si="5"/>
        <v>925804</v>
      </c>
    </row>
    <row r="26" spans="1:16" ht="22.2" customHeight="1" x14ac:dyDescent="0.25">
      <c r="A26" s="73">
        <v>20</v>
      </c>
      <c r="B26" s="71"/>
      <c r="C26" s="97" t="s">
        <v>390</v>
      </c>
      <c r="D26" s="74" t="s">
        <v>224</v>
      </c>
      <c r="E26" s="108">
        <v>0</v>
      </c>
      <c r="F26" s="108">
        <v>74192</v>
      </c>
      <c r="G26" s="107">
        <f t="shared" si="1"/>
        <v>74192</v>
      </c>
      <c r="H26" s="108">
        <v>0</v>
      </c>
      <c r="I26" s="108">
        <v>180430</v>
      </c>
      <c r="J26" s="107">
        <f t="shared" si="2"/>
        <v>180430</v>
      </c>
      <c r="K26" s="118">
        <f t="shared" si="15"/>
        <v>0</v>
      </c>
      <c r="L26" s="116">
        <f t="shared" si="15"/>
        <v>74192</v>
      </c>
      <c r="M26" s="107">
        <f t="shared" si="3"/>
        <v>74192</v>
      </c>
      <c r="N26" s="118">
        <f t="shared" si="16"/>
        <v>0</v>
      </c>
      <c r="O26" s="118">
        <f t="shared" si="16"/>
        <v>180430</v>
      </c>
      <c r="P26" s="107">
        <f t="shared" si="5"/>
        <v>180430</v>
      </c>
    </row>
    <row r="27" spans="1:16" ht="22.2" customHeight="1" x14ac:dyDescent="0.25">
      <c r="A27" s="73">
        <v>21</v>
      </c>
      <c r="B27" s="71"/>
      <c r="C27" s="97" t="s">
        <v>391</v>
      </c>
      <c r="D27" s="74" t="s">
        <v>225</v>
      </c>
      <c r="E27" s="108">
        <v>0</v>
      </c>
      <c r="F27" s="108">
        <v>0</v>
      </c>
      <c r="G27" s="107">
        <f t="shared" si="1"/>
        <v>0</v>
      </c>
      <c r="H27" s="108">
        <v>0</v>
      </c>
      <c r="I27" s="108">
        <v>0</v>
      </c>
      <c r="J27" s="107">
        <f t="shared" si="2"/>
        <v>0</v>
      </c>
      <c r="K27" s="118">
        <f t="shared" si="15"/>
        <v>0</v>
      </c>
      <c r="L27" s="116">
        <f t="shared" si="15"/>
        <v>0</v>
      </c>
      <c r="M27" s="107">
        <f t="shared" si="3"/>
        <v>0</v>
      </c>
      <c r="N27" s="118">
        <f t="shared" si="16"/>
        <v>0</v>
      </c>
      <c r="O27" s="118">
        <f t="shared" si="16"/>
        <v>0</v>
      </c>
      <c r="P27" s="107">
        <f t="shared" si="5"/>
        <v>0</v>
      </c>
    </row>
    <row r="28" spans="1:16" ht="22.2" customHeight="1" x14ac:dyDescent="0.25">
      <c r="A28" s="73">
        <v>22</v>
      </c>
      <c r="B28" s="71"/>
      <c r="C28" s="97" t="s">
        <v>392</v>
      </c>
      <c r="D28" s="74" t="s">
        <v>226</v>
      </c>
      <c r="E28" s="108">
        <v>0</v>
      </c>
      <c r="F28" s="108">
        <v>0</v>
      </c>
      <c r="G28" s="107">
        <f t="shared" si="1"/>
        <v>0</v>
      </c>
      <c r="H28" s="108">
        <v>0</v>
      </c>
      <c r="I28" s="108">
        <v>0</v>
      </c>
      <c r="J28" s="107">
        <f t="shared" si="2"/>
        <v>0</v>
      </c>
      <c r="K28" s="118">
        <f t="shared" si="15"/>
        <v>0</v>
      </c>
      <c r="L28" s="116">
        <f t="shared" si="15"/>
        <v>0</v>
      </c>
      <c r="M28" s="107">
        <f t="shared" si="3"/>
        <v>0</v>
      </c>
      <c r="N28" s="118">
        <f t="shared" si="16"/>
        <v>0</v>
      </c>
      <c r="O28" s="118">
        <f t="shared" si="16"/>
        <v>0</v>
      </c>
      <c r="P28" s="107">
        <f t="shared" si="5"/>
        <v>0</v>
      </c>
    </row>
    <row r="29" spans="1:16" ht="22.2" customHeight="1" x14ac:dyDescent="0.25">
      <c r="A29" s="73">
        <v>23</v>
      </c>
      <c r="B29" s="71"/>
      <c r="C29" s="97" t="s">
        <v>383</v>
      </c>
      <c r="D29" s="74" t="s">
        <v>227</v>
      </c>
      <c r="E29" s="108">
        <v>2842918</v>
      </c>
      <c r="F29" s="108">
        <v>2718150</v>
      </c>
      <c r="G29" s="107">
        <f t="shared" si="1"/>
        <v>5561068</v>
      </c>
      <c r="H29" s="108">
        <v>2552556</v>
      </c>
      <c r="I29" s="108">
        <v>3812285</v>
      </c>
      <c r="J29" s="107">
        <f t="shared" si="2"/>
        <v>6364841</v>
      </c>
      <c r="K29" s="118">
        <f t="shared" si="15"/>
        <v>2842918</v>
      </c>
      <c r="L29" s="116">
        <f t="shared" si="15"/>
        <v>2718150</v>
      </c>
      <c r="M29" s="107">
        <f t="shared" si="3"/>
        <v>5561068</v>
      </c>
      <c r="N29" s="118">
        <f t="shared" si="16"/>
        <v>2552556</v>
      </c>
      <c r="O29" s="118">
        <f t="shared" si="16"/>
        <v>3812285</v>
      </c>
      <c r="P29" s="107">
        <f t="shared" si="5"/>
        <v>6364841</v>
      </c>
    </row>
    <row r="30" spans="1:16" ht="22.2" customHeight="1" x14ac:dyDescent="0.25">
      <c r="A30" s="73">
        <v>24</v>
      </c>
      <c r="B30" s="71"/>
      <c r="C30" s="97" t="s">
        <v>384</v>
      </c>
      <c r="D30" s="74" t="s">
        <v>228</v>
      </c>
      <c r="E30" s="108">
        <v>0</v>
      </c>
      <c r="F30" s="108">
        <v>0</v>
      </c>
      <c r="G30" s="107">
        <f t="shared" si="1"/>
        <v>0</v>
      </c>
      <c r="H30" s="108">
        <v>0</v>
      </c>
      <c r="I30" s="108">
        <v>0</v>
      </c>
      <c r="J30" s="107">
        <f t="shared" si="2"/>
        <v>0</v>
      </c>
      <c r="K30" s="118">
        <f t="shared" si="15"/>
        <v>0</v>
      </c>
      <c r="L30" s="116">
        <f t="shared" si="15"/>
        <v>0</v>
      </c>
      <c r="M30" s="107">
        <f t="shared" si="3"/>
        <v>0</v>
      </c>
      <c r="N30" s="118">
        <f t="shared" si="16"/>
        <v>0</v>
      </c>
      <c r="O30" s="118">
        <f t="shared" si="16"/>
        <v>0</v>
      </c>
      <c r="P30" s="107">
        <f t="shared" si="5"/>
        <v>0</v>
      </c>
    </row>
    <row r="31" spans="1:16" ht="22.2" customHeight="1" x14ac:dyDescent="0.25">
      <c r="A31" s="73">
        <v>25</v>
      </c>
      <c r="B31" s="71"/>
      <c r="C31" s="97" t="s">
        <v>385</v>
      </c>
      <c r="D31" s="74" t="s">
        <v>229</v>
      </c>
      <c r="E31" s="108">
        <v>65447</v>
      </c>
      <c r="F31" s="108">
        <v>1582677</v>
      </c>
      <c r="G31" s="107">
        <f t="shared" si="1"/>
        <v>1648124</v>
      </c>
      <c r="H31" s="108">
        <v>70861</v>
      </c>
      <c r="I31" s="108">
        <v>1410248</v>
      </c>
      <c r="J31" s="107">
        <f t="shared" si="2"/>
        <v>1481109</v>
      </c>
      <c r="K31" s="118">
        <f t="shared" si="15"/>
        <v>65447</v>
      </c>
      <c r="L31" s="116">
        <f t="shared" si="15"/>
        <v>1582677</v>
      </c>
      <c r="M31" s="107">
        <f t="shared" si="3"/>
        <v>1648124</v>
      </c>
      <c r="N31" s="118">
        <f t="shared" si="16"/>
        <v>70861</v>
      </c>
      <c r="O31" s="118">
        <f t="shared" si="16"/>
        <v>1410248</v>
      </c>
      <c r="P31" s="107">
        <f t="shared" si="5"/>
        <v>1481109</v>
      </c>
    </row>
    <row r="32" spans="1:16" ht="22.2" customHeight="1" x14ac:dyDescent="0.25">
      <c r="A32" s="73">
        <v>26</v>
      </c>
      <c r="B32" s="71"/>
      <c r="C32" s="97" t="s">
        <v>386</v>
      </c>
      <c r="D32" s="74" t="s">
        <v>230</v>
      </c>
      <c r="E32" s="108">
        <v>-208208</v>
      </c>
      <c r="F32" s="108">
        <v>-1569604</v>
      </c>
      <c r="G32" s="107">
        <f t="shared" si="1"/>
        <v>-1777812</v>
      </c>
      <c r="H32" s="108">
        <v>196289</v>
      </c>
      <c r="I32" s="108">
        <v>1107205</v>
      </c>
      <c r="J32" s="107">
        <f t="shared" si="2"/>
        <v>1303494</v>
      </c>
      <c r="K32" s="118">
        <f t="shared" si="15"/>
        <v>-208208</v>
      </c>
      <c r="L32" s="116">
        <f t="shared" si="15"/>
        <v>-1569604</v>
      </c>
      <c r="M32" s="107">
        <f t="shared" si="3"/>
        <v>-1777812</v>
      </c>
      <c r="N32" s="118">
        <f t="shared" si="16"/>
        <v>196289</v>
      </c>
      <c r="O32" s="118">
        <f t="shared" si="16"/>
        <v>1107205</v>
      </c>
      <c r="P32" s="107">
        <f t="shared" si="5"/>
        <v>1303494</v>
      </c>
    </row>
    <row r="33" spans="1:16" ht="22.2" customHeight="1" x14ac:dyDescent="0.25">
      <c r="A33" s="78">
        <v>27</v>
      </c>
      <c r="B33" s="84" t="s">
        <v>231</v>
      </c>
      <c r="C33" s="96" t="s">
        <v>387</v>
      </c>
      <c r="D33" s="80" t="s">
        <v>232</v>
      </c>
      <c r="E33" s="107">
        <f>SUM(E34:E36)</f>
        <v>473414</v>
      </c>
      <c r="F33" s="107">
        <f t="shared" ref="F33:O33" si="17">SUM(F34:F36)</f>
        <v>2752677</v>
      </c>
      <c r="G33" s="120">
        <f t="shared" si="1"/>
        <v>3226091</v>
      </c>
      <c r="H33" s="107">
        <f t="shared" si="17"/>
        <v>115780</v>
      </c>
      <c r="I33" s="107">
        <f t="shared" si="17"/>
        <v>127017</v>
      </c>
      <c r="J33" s="107">
        <f t="shared" si="2"/>
        <v>242797</v>
      </c>
      <c r="K33" s="113">
        <f t="shared" si="17"/>
        <v>473414</v>
      </c>
      <c r="L33" s="114">
        <f t="shared" si="17"/>
        <v>2752677</v>
      </c>
      <c r="M33" s="107">
        <f t="shared" si="3"/>
        <v>3226091</v>
      </c>
      <c r="N33" s="113">
        <f t="shared" si="17"/>
        <v>115780</v>
      </c>
      <c r="O33" s="113">
        <f t="shared" si="17"/>
        <v>127017</v>
      </c>
      <c r="P33" s="107">
        <f t="shared" si="5"/>
        <v>242797</v>
      </c>
    </row>
    <row r="34" spans="1:16" ht="22.2" customHeight="1" x14ac:dyDescent="0.25">
      <c r="A34" s="73">
        <v>28</v>
      </c>
      <c r="B34" s="71"/>
      <c r="C34" s="97" t="s">
        <v>393</v>
      </c>
      <c r="D34" s="74" t="s">
        <v>233</v>
      </c>
      <c r="E34" s="108">
        <v>-57</v>
      </c>
      <c r="F34" s="108">
        <v>-51350</v>
      </c>
      <c r="G34" s="107">
        <f t="shared" si="1"/>
        <v>-51407</v>
      </c>
      <c r="H34" s="108">
        <v>13276</v>
      </c>
      <c r="I34" s="108">
        <v>31085</v>
      </c>
      <c r="J34" s="107">
        <f t="shared" si="2"/>
        <v>44361</v>
      </c>
      <c r="K34" s="118">
        <f t="shared" ref="K34:L40" si="18">+E34</f>
        <v>-57</v>
      </c>
      <c r="L34" s="116">
        <f t="shared" si="18"/>
        <v>-51350</v>
      </c>
      <c r="M34" s="107">
        <f t="shared" si="3"/>
        <v>-51407</v>
      </c>
      <c r="N34" s="118">
        <f t="shared" ref="N34:O40" si="19">+H34</f>
        <v>13276</v>
      </c>
      <c r="O34" s="118">
        <f t="shared" si="19"/>
        <v>31085</v>
      </c>
      <c r="P34" s="107">
        <f t="shared" si="5"/>
        <v>44361</v>
      </c>
    </row>
    <row r="35" spans="1:16" ht="22.2" customHeight="1" x14ac:dyDescent="0.25">
      <c r="A35" s="73">
        <v>29</v>
      </c>
      <c r="B35" s="71"/>
      <c r="C35" s="97" t="s">
        <v>394</v>
      </c>
      <c r="D35" s="74" t="s">
        <v>234</v>
      </c>
      <c r="E35" s="108">
        <v>473471</v>
      </c>
      <c r="F35" s="108">
        <v>2804027</v>
      </c>
      <c r="G35" s="107">
        <f t="shared" si="1"/>
        <v>3277498</v>
      </c>
      <c r="H35" s="108">
        <v>102504</v>
      </c>
      <c r="I35" s="108">
        <v>95932</v>
      </c>
      <c r="J35" s="107">
        <f t="shared" si="2"/>
        <v>198436</v>
      </c>
      <c r="K35" s="118">
        <f t="shared" si="18"/>
        <v>473471</v>
      </c>
      <c r="L35" s="116">
        <f t="shared" si="18"/>
        <v>2804027</v>
      </c>
      <c r="M35" s="107">
        <f t="shared" si="3"/>
        <v>3277498</v>
      </c>
      <c r="N35" s="118">
        <f t="shared" si="19"/>
        <v>102504</v>
      </c>
      <c r="O35" s="118">
        <f t="shared" si="19"/>
        <v>95932</v>
      </c>
      <c r="P35" s="107">
        <f t="shared" si="5"/>
        <v>198436</v>
      </c>
    </row>
    <row r="36" spans="1:16" ht="22.2" customHeight="1" x14ac:dyDescent="0.25">
      <c r="A36" s="73">
        <v>30</v>
      </c>
      <c r="B36" s="71"/>
      <c r="C36" s="97" t="s">
        <v>395</v>
      </c>
      <c r="D36" s="74" t="s">
        <v>235</v>
      </c>
      <c r="E36" s="108">
        <v>0</v>
      </c>
      <c r="F36" s="108">
        <v>0</v>
      </c>
      <c r="G36" s="107">
        <f t="shared" si="1"/>
        <v>0</v>
      </c>
      <c r="H36" s="108">
        <v>0</v>
      </c>
      <c r="I36" s="108">
        <v>0</v>
      </c>
      <c r="J36" s="107">
        <f t="shared" si="2"/>
        <v>0</v>
      </c>
      <c r="K36" s="118">
        <f t="shared" si="18"/>
        <v>0</v>
      </c>
      <c r="L36" s="116">
        <f t="shared" si="18"/>
        <v>0</v>
      </c>
      <c r="M36" s="107">
        <f t="shared" si="3"/>
        <v>0</v>
      </c>
      <c r="N36" s="118">
        <f t="shared" si="19"/>
        <v>0</v>
      </c>
      <c r="O36" s="118">
        <f t="shared" si="19"/>
        <v>0</v>
      </c>
      <c r="P36" s="107">
        <f t="shared" si="5"/>
        <v>0</v>
      </c>
    </row>
    <row r="37" spans="1:16" ht="22.2" customHeight="1" x14ac:dyDescent="0.25">
      <c r="A37" s="73">
        <v>31</v>
      </c>
      <c r="B37" s="71"/>
      <c r="C37" s="97" t="s">
        <v>388</v>
      </c>
      <c r="D37" s="74" t="s">
        <v>236</v>
      </c>
      <c r="E37" s="108">
        <v>0</v>
      </c>
      <c r="F37" s="108">
        <v>481021</v>
      </c>
      <c r="G37" s="107">
        <f t="shared" si="1"/>
        <v>481021</v>
      </c>
      <c r="H37" s="108">
        <v>302272</v>
      </c>
      <c r="I37" s="108">
        <v>409017</v>
      </c>
      <c r="J37" s="107">
        <f t="shared" si="2"/>
        <v>711289</v>
      </c>
      <c r="K37" s="118">
        <f t="shared" si="18"/>
        <v>0</v>
      </c>
      <c r="L37" s="116">
        <f t="shared" si="18"/>
        <v>481021</v>
      </c>
      <c r="M37" s="107">
        <f t="shared" si="3"/>
        <v>481021</v>
      </c>
      <c r="N37" s="118">
        <f t="shared" si="19"/>
        <v>302272</v>
      </c>
      <c r="O37" s="118">
        <f t="shared" si="19"/>
        <v>409017</v>
      </c>
      <c r="P37" s="107">
        <f t="shared" si="5"/>
        <v>711289</v>
      </c>
    </row>
    <row r="38" spans="1:16" ht="22.2" customHeight="1" x14ac:dyDescent="0.25">
      <c r="A38" s="73">
        <v>32</v>
      </c>
      <c r="B38" s="71"/>
      <c r="C38" s="97" t="s">
        <v>396</v>
      </c>
      <c r="D38" s="74" t="s">
        <v>237</v>
      </c>
      <c r="E38" s="108">
        <v>2908227</v>
      </c>
      <c r="F38" s="108">
        <v>1958629</v>
      </c>
      <c r="G38" s="107">
        <f t="shared" si="1"/>
        <v>4866856</v>
      </c>
      <c r="H38" s="108">
        <v>-67882</v>
      </c>
      <c r="I38" s="108">
        <v>-550201</v>
      </c>
      <c r="J38" s="107">
        <f t="shared" si="2"/>
        <v>-618083</v>
      </c>
      <c r="K38" s="118">
        <f t="shared" si="18"/>
        <v>2908227</v>
      </c>
      <c r="L38" s="116">
        <f t="shared" si="18"/>
        <v>1958629</v>
      </c>
      <c r="M38" s="107">
        <f t="shared" si="3"/>
        <v>4866856</v>
      </c>
      <c r="N38" s="118">
        <f t="shared" si="19"/>
        <v>-67882</v>
      </c>
      <c r="O38" s="118">
        <f t="shared" si="19"/>
        <v>-550201</v>
      </c>
      <c r="P38" s="107">
        <f t="shared" si="5"/>
        <v>-618083</v>
      </c>
    </row>
    <row r="39" spans="1:16" ht="22.2" customHeight="1" x14ac:dyDescent="0.25">
      <c r="A39" s="73">
        <v>33</v>
      </c>
      <c r="B39" s="71"/>
      <c r="C39" s="97" t="s">
        <v>397</v>
      </c>
      <c r="D39" s="74" t="s">
        <v>238</v>
      </c>
      <c r="E39" s="108">
        <v>119</v>
      </c>
      <c r="F39" s="108">
        <v>52697</v>
      </c>
      <c r="G39" s="107">
        <f t="shared" si="1"/>
        <v>52816</v>
      </c>
      <c r="H39" s="108">
        <v>47</v>
      </c>
      <c r="I39" s="108">
        <v>64798</v>
      </c>
      <c r="J39" s="107">
        <f t="shared" si="2"/>
        <v>64845</v>
      </c>
      <c r="K39" s="118">
        <f t="shared" si="18"/>
        <v>119</v>
      </c>
      <c r="L39" s="116">
        <f t="shared" si="18"/>
        <v>52697</v>
      </c>
      <c r="M39" s="107">
        <f t="shared" si="3"/>
        <v>52816</v>
      </c>
      <c r="N39" s="118">
        <f t="shared" si="19"/>
        <v>47</v>
      </c>
      <c r="O39" s="118">
        <f t="shared" si="19"/>
        <v>64798</v>
      </c>
      <c r="P39" s="107">
        <f t="shared" si="5"/>
        <v>64845</v>
      </c>
    </row>
    <row r="40" spans="1:16" ht="22.2" customHeight="1" x14ac:dyDescent="0.25">
      <c r="A40" s="73">
        <v>34</v>
      </c>
      <c r="B40" s="71"/>
      <c r="C40" s="97" t="s">
        <v>398</v>
      </c>
      <c r="D40" s="74" t="s">
        <v>239</v>
      </c>
      <c r="E40" s="108">
        <v>-50045</v>
      </c>
      <c r="F40" s="108">
        <v>-751201</v>
      </c>
      <c r="G40" s="107">
        <f t="shared" si="1"/>
        <v>-801246</v>
      </c>
      <c r="H40" s="108">
        <v>-24119</v>
      </c>
      <c r="I40" s="108">
        <v>-320346</v>
      </c>
      <c r="J40" s="107">
        <f t="shared" si="2"/>
        <v>-344465</v>
      </c>
      <c r="K40" s="118">
        <f t="shared" si="18"/>
        <v>-50045</v>
      </c>
      <c r="L40" s="116">
        <f t="shared" si="18"/>
        <v>-751201</v>
      </c>
      <c r="M40" s="107">
        <f t="shared" si="3"/>
        <v>-801246</v>
      </c>
      <c r="N40" s="118">
        <f t="shared" si="19"/>
        <v>-24119</v>
      </c>
      <c r="O40" s="118">
        <f t="shared" si="19"/>
        <v>-320346</v>
      </c>
      <c r="P40" s="107">
        <f t="shared" si="5"/>
        <v>-344465</v>
      </c>
    </row>
    <row r="41" spans="1:16" ht="22.2" customHeight="1" x14ac:dyDescent="0.25">
      <c r="A41" s="78">
        <v>35</v>
      </c>
      <c r="B41" s="84" t="s">
        <v>240</v>
      </c>
      <c r="C41" s="96" t="s">
        <v>107</v>
      </c>
      <c r="D41" s="80" t="s">
        <v>241</v>
      </c>
      <c r="E41" s="107">
        <v>398090</v>
      </c>
      <c r="F41" s="107">
        <v>515123</v>
      </c>
      <c r="G41" s="120">
        <v>913213</v>
      </c>
      <c r="H41" s="107">
        <v>-461116</v>
      </c>
      <c r="I41" s="107">
        <v>-621823</v>
      </c>
      <c r="J41" s="107">
        <v>-1082939</v>
      </c>
      <c r="K41" s="113">
        <v>398090</v>
      </c>
      <c r="L41" s="114">
        <v>515123</v>
      </c>
      <c r="M41" s="107">
        <v>913213</v>
      </c>
      <c r="N41" s="113">
        <v>-461116</v>
      </c>
      <c r="O41" s="113">
        <v>-621823</v>
      </c>
      <c r="P41" s="107">
        <v>-1082939</v>
      </c>
    </row>
    <row r="42" spans="1:16" ht="22.2" customHeight="1" x14ac:dyDescent="0.25">
      <c r="A42" s="73">
        <v>36</v>
      </c>
      <c r="B42" s="71"/>
      <c r="C42" s="97" t="s">
        <v>382</v>
      </c>
      <c r="D42" s="74" t="s">
        <v>242</v>
      </c>
      <c r="E42" s="108">
        <v>398090</v>
      </c>
      <c r="F42" s="108">
        <v>444696</v>
      </c>
      <c r="G42" s="119">
        <v>842786</v>
      </c>
      <c r="H42" s="108">
        <v>-461117</v>
      </c>
      <c r="I42" s="108">
        <v>-703334</v>
      </c>
      <c r="J42" s="107">
        <v>-1164451</v>
      </c>
      <c r="K42" s="118">
        <v>398090</v>
      </c>
      <c r="L42" s="116">
        <v>444696</v>
      </c>
      <c r="M42" s="107">
        <v>842786</v>
      </c>
      <c r="N42" s="118">
        <v>-461117</v>
      </c>
      <c r="O42" s="118">
        <v>-703334</v>
      </c>
      <c r="P42" s="107">
        <v>-1164451</v>
      </c>
    </row>
    <row r="43" spans="1:16" ht="22.2" customHeight="1" x14ac:dyDescent="0.25">
      <c r="A43" s="73">
        <v>37</v>
      </c>
      <c r="B43" s="71"/>
      <c r="C43" s="97" t="s">
        <v>383</v>
      </c>
      <c r="D43" s="74" t="s">
        <v>243</v>
      </c>
      <c r="E43" s="108">
        <v>0</v>
      </c>
      <c r="F43" s="108">
        <v>70427</v>
      </c>
      <c r="G43" s="119">
        <v>70427</v>
      </c>
      <c r="H43" s="108">
        <v>1</v>
      </c>
      <c r="I43" s="108">
        <v>81511</v>
      </c>
      <c r="J43" s="107">
        <v>81512</v>
      </c>
      <c r="K43" s="118">
        <v>0</v>
      </c>
      <c r="L43" s="116">
        <v>70427</v>
      </c>
      <c r="M43" s="107">
        <v>70427</v>
      </c>
      <c r="N43" s="118">
        <v>1</v>
      </c>
      <c r="O43" s="118">
        <v>81511</v>
      </c>
      <c r="P43" s="107">
        <v>81512</v>
      </c>
    </row>
    <row r="44" spans="1:16" ht="22.2" customHeight="1" x14ac:dyDescent="0.25">
      <c r="A44" s="73">
        <v>38</v>
      </c>
      <c r="B44" s="71"/>
      <c r="C44" s="97" t="s">
        <v>384</v>
      </c>
      <c r="D44" s="74" t="s">
        <v>244</v>
      </c>
      <c r="E44" s="108">
        <v>0</v>
      </c>
      <c r="F44" s="108">
        <v>0</v>
      </c>
      <c r="G44" s="119">
        <v>0</v>
      </c>
      <c r="H44" s="108">
        <v>0</v>
      </c>
      <c r="I44" s="108">
        <v>0</v>
      </c>
      <c r="J44" s="107">
        <v>0</v>
      </c>
      <c r="K44" s="118">
        <v>0</v>
      </c>
      <c r="L44" s="116">
        <v>0</v>
      </c>
      <c r="M44" s="107">
        <v>0</v>
      </c>
      <c r="N44" s="118">
        <v>0</v>
      </c>
      <c r="O44" s="118">
        <v>0</v>
      </c>
      <c r="P44" s="107">
        <v>0</v>
      </c>
    </row>
    <row r="45" spans="1:16" ht="22.2" customHeight="1" x14ac:dyDescent="0.25">
      <c r="A45" s="70">
        <v>39</v>
      </c>
      <c r="B45" s="71"/>
      <c r="C45" s="98" t="s">
        <v>111</v>
      </c>
      <c r="D45" s="72" t="s">
        <v>245</v>
      </c>
      <c r="E45" s="109">
        <v>56463</v>
      </c>
      <c r="F45" s="109">
        <v>1093103</v>
      </c>
      <c r="G45" s="119">
        <v>1149566</v>
      </c>
      <c r="H45" s="109">
        <v>35847</v>
      </c>
      <c r="I45" s="109">
        <v>1333038</v>
      </c>
      <c r="J45" s="107">
        <v>1368885</v>
      </c>
      <c r="K45" s="115">
        <v>56463</v>
      </c>
      <c r="L45" s="116">
        <v>1093103</v>
      </c>
      <c r="M45" s="107">
        <v>1149566</v>
      </c>
      <c r="N45" s="115">
        <v>35847</v>
      </c>
      <c r="O45" s="115">
        <v>1333038</v>
      </c>
      <c r="P45" s="107">
        <v>1368885</v>
      </c>
    </row>
    <row r="46" spans="1:16" ht="22.2" customHeight="1" x14ac:dyDescent="0.25">
      <c r="A46" s="70">
        <v>40</v>
      </c>
      <c r="B46" s="71"/>
      <c r="C46" s="98" t="s">
        <v>120</v>
      </c>
      <c r="D46" s="72" t="s">
        <v>246</v>
      </c>
      <c r="E46" s="109">
        <v>-77345</v>
      </c>
      <c r="F46" s="109">
        <v>-2862235</v>
      </c>
      <c r="G46" s="119">
        <v>-2939580</v>
      </c>
      <c r="H46" s="109">
        <v>-30947</v>
      </c>
      <c r="I46" s="109">
        <v>-2080685</v>
      </c>
      <c r="J46" s="107">
        <v>-2111632</v>
      </c>
      <c r="K46" s="115">
        <v>-77345</v>
      </c>
      <c r="L46" s="116">
        <v>-2862235</v>
      </c>
      <c r="M46" s="107">
        <v>-2939580</v>
      </c>
      <c r="N46" s="115">
        <v>-30947</v>
      </c>
      <c r="O46" s="115">
        <v>-2080685</v>
      </c>
      <c r="P46" s="107">
        <v>-2111632</v>
      </c>
    </row>
    <row r="47" spans="1:16" ht="22.2" customHeight="1" x14ac:dyDescent="0.25">
      <c r="A47" s="70">
        <v>41</v>
      </c>
      <c r="B47" s="71"/>
      <c r="C47" s="98" t="s">
        <v>122</v>
      </c>
      <c r="D47" s="72" t="s">
        <v>247</v>
      </c>
      <c r="E47" s="109">
        <v>-15700</v>
      </c>
      <c r="F47" s="109">
        <v>-320320</v>
      </c>
      <c r="G47" s="119">
        <v>-336020</v>
      </c>
      <c r="H47" s="109">
        <v>-8703</v>
      </c>
      <c r="I47" s="109">
        <v>-300847</v>
      </c>
      <c r="J47" s="107">
        <v>-309550</v>
      </c>
      <c r="K47" s="115">
        <v>-15700</v>
      </c>
      <c r="L47" s="116">
        <v>-320320</v>
      </c>
      <c r="M47" s="107">
        <v>-336020</v>
      </c>
      <c r="N47" s="115">
        <v>-8703</v>
      </c>
      <c r="O47" s="115">
        <v>-300847</v>
      </c>
      <c r="P47" s="107">
        <v>-309550</v>
      </c>
    </row>
    <row r="48" spans="1:16" ht="22.2" customHeight="1" x14ac:dyDescent="0.25">
      <c r="A48" s="70">
        <v>42</v>
      </c>
      <c r="B48" s="71"/>
      <c r="C48" s="98" t="s">
        <v>125</v>
      </c>
      <c r="D48" s="72" t="s">
        <v>248</v>
      </c>
      <c r="E48" s="109">
        <v>0</v>
      </c>
      <c r="F48" s="109">
        <v>0</v>
      </c>
      <c r="G48" s="119">
        <v>0</v>
      </c>
      <c r="H48" s="109">
        <v>0</v>
      </c>
      <c r="I48" s="109">
        <v>0</v>
      </c>
      <c r="J48" s="107">
        <v>0</v>
      </c>
      <c r="K48" s="115">
        <v>0</v>
      </c>
      <c r="L48" s="116">
        <v>0</v>
      </c>
      <c r="M48" s="107">
        <v>0</v>
      </c>
      <c r="N48" s="115">
        <v>0</v>
      </c>
      <c r="O48" s="115">
        <v>0</v>
      </c>
      <c r="P48" s="107">
        <v>0</v>
      </c>
    </row>
    <row r="49" spans="1:16" ht="22.2" customHeight="1" x14ac:dyDescent="0.25">
      <c r="A49" s="78">
        <v>43</v>
      </c>
      <c r="B49" s="84" t="s">
        <v>249</v>
      </c>
      <c r="C49" s="96" t="s">
        <v>150</v>
      </c>
      <c r="D49" s="80" t="s">
        <v>250</v>
      </c>
      <c r="E49" s="107">
        <v>7090711</v>
      </c>
      <c r="F49" s="107">
        <v>14297312</v>
      </c>
      <c r="G49" s="121">
        <v>21388023</v>
      </c>
      <c r="H49" s="107">
        <v>4411823</v>
      </c>
      <c r="I49" s="107">
        <v>12366172</v>
      </c>
      <c r="J49" s="107">
        <v>16777995</v>
      </c>
      <c r="K49" s="113">
        <v>7090711</v>
      </c>
      <c r="L49" s="114">
        <v>14297312</v>
      </c>
      <c r="M49" s="107">
        <v>21388023</v>
      </c>
      <c r="N49" s="113">
        <v>4411823</v>
      </c>
      <c r="O49" s="113">
        <v>12366172</v>
      </c>
      <c r="P49" s="107">
        <v>16777995</v>
      </c>
    </row>
    <row r="50" spans="1:16" ht="22.2" customHeight="1" x14ac:dyDescent="0.25">
      <c r="A50" s="78">
        <v>44</v>
      </c>
      <c r="B50" s="84" t="s">
        <v>251</v>
      </c>
      <c r="C50" s="96" t="s">
        <v>152</v>
      </c>
      <c r="D50" s="80" t="s">
        <v>252</v>
      </c>
      <c r="E50" s="107">
        <v>-1276328</v>
      </c>
      <c r="F50" s="107">
        <v>-2291518</v>
      </c>
      <c r="G50" s="121">
        <v>-3567846</v>
      </c>
      <c r="H50" s="107">
        <v>-794128</v>
      </c>
      <c r="I50" s="107">
        <v>-1969323</v>
      </c>
      <c r="J50" s="107">
        <v>-2763451</v>
      </c>
      <c r="K50" s="113">
        <v>-1276328</v>
      </c>
      <c r="L50" s="114">
        <v>-2291518</v>
      </c>
      <c r="M50" s="107">
        <v>-3567846</v>
      </c>
      <c r="N50" s="113">
        <v>-794128</v>
      </c>
      <c r="O50" s="113">
        <v>-1969323</v>
      </c>
      <c r="P50" s="107">
        <v>-2763451</v>
      </c>
    </row>
    <row r="51" spans="1:16" ht="22.2" customHeight="1" x14ac:dyDescent="0.25">
      <c r="A51" s="73">
        <v>45</v>
      </c>
      <c r="B51" s="71"/>
      <c r="C51" s="97" t="s">
        <v>382</v>
      </c>
      <c r="D51" s="74" t="s">
        <v>253</v>
      </c>
      <c r="E51" s="108">
        <v>-1276328</v>
      </c>
      <c r="F51" s="108">
        <v>-2291518</v>
      </c>
      <c r="G51" s="119">
        <v>-3567846</v>
      </c>
      <c r="H51" s="108">
        <v>-794128</v>
      </c>
      <c r="I51" s="108">
        <v>-1972066</v>
      </c>
      <c r="J51" s="107">
        <v>-2766194</v>
      </c>
      <c r="K51" s="118">
        <v>-1276328</v>
      </c>
      <c r="L51" s="116">
        <v>-2291518</v>
      </c>
      <c r="M51" s="107">
        <v>-3567846</v>
      </c>
      <c r="N51" s="118">
        <v>-794128</v>
      </c>
      <c r="O51" s="118">
        <v>-1972066</v>
      </c>
      <c r="P51" s="107">
        <v>-2766194</v>
      </c>
    </row>
    <row r="52" spans="1:16" ht="22.2" customHeight="1" x14ac:dyDescent="0.25">
      <c r="A52" s="73">
        <v>46</v>
      </c>
      <c r="B52" s="71"/>
      <c r="C52" s="97" t="s">
        <v>383</v>
      </c>
      <c r="D52" s="74" t="s">
        <v>254</v>
      </c>
      <c r="E52" s="108">
        <v>0</v>
      </c>
      <c r="F52" s="108">
        <v>0</v>
      </c>
      <c r="G52" s="119">
        <v>0</v>
      </c>
      <c r="H52" s="108">
        <v>0</v>
      </c>
      <c r="I52" s="108">
        <v>2743</v>
      </c>
      <c r="J52" s="107">
        <v>2743</v>
      </c>
      <c r="K52" s="118">
        <v>0</v>
      </c>
      <c r="L52" s="116">
        <v>0</v>
      </c>
      <c r="M52" s="107">
        <v>0</v>
      </c>
      <c r="N52" s="118">
        <v>0</v>
      </c>
      <c r="O52" s="118">
        <v>2743</v>
      </c>
      <c r="P52" s="107">
        <v>2743</v>
      </c>
    </row>
    <row r="53" spans="1:16" ht="22.2" customHeight="1" x14ac:dyDescent="0.25">
      <c r="A53" s="78">
        <v>47</v>
      </c>
      <c r="B53" s="84" t="s">
        <v>255</v>
      </c>
      <c r="C53" s="96" t="s">
        <v>155</v>
      </c>
      <c r="D53" s="80" t="s">
        <v>256</v>
      </c>
      <c r="E53" s="107">
        <v>5814383</v>
      </c>
      <c r="F53" s="107">
        <v>12005794</v>
      </c>
      <c r="G53" s="121">
        <v>17820177</v>
      </c>
      <c r="H53" s="107">
        <v>3617695</v>
      </c>
      <c r="I53" s="107">
        <v>10396849</v>
      </c>
      <c r="J53" s="107">
        <v>14014544</v>
      </c>
      <c r="K53" s="113">
        <v>5814383</v>
      </c>
      <c r="L53" s="114">
        <v>12005794</v>
      </c>
      <c r="M53" s="107">
        <v>17820177</v>
      </c>
      <c r="N53" s="113">
        <v>3617695</v>
      </c>
      <c r="O53" s="113">
        <v>10396849</v>
      </c>
      <c r="P53" s="107">
        <v>14014544</v>
      </c>
    </row>
    <row r="54" spans="1:16" ht="22.2" customHeight="1" x14ac:dyDescent="0.25">
      <c r="A54" s="73">
        <v>48</v>
      </c>
      <c r="B54" s="71"/>
      <c r="C54" s="97" t="s">
        <v>382</v>
      </c>
      <c r="D54" s="74" t="s">
        <v>257</v>
      </c>
      <c r="E54" s="108">
        <v>0</v>
      </c>
      <c r="F54" s="108">
        <v>0</v>
      </c>
      <c r="G54" s="119">
        <v>0</v>
      </c>
      <c r="H54" s="108"/>
      <c r="I54" s="108"/>
      <c r="J54" s="107">
        <v>0</v>
      </c>
      <c r="K54" s="118">
        <v>0</v>
      </c>
      <c r="L54" s="116">
        <v>0</v>
      </c>
      <c r="M54" s="107">
        <v>0</v>
      </c>
      <c r="N54" s="118">
        <v>0</v>
      </c>
      <c r="O54" s="118">
        <v>0</v>
      </c>
      <c r="P54" s="107">
        <v>0</v>
      </c>
    </row>
    <row r="55" spans="1:16" ht="22.2" customHeight="1" x14ac:dyDescent="0.25">
      <c r="A55" s="73">
        <v>49</v>
      </c>
      <c r="B55" s="71"/>
      <c r="C55" s="97" t="s">
        <v>383</v>
      </c>
      <c r="D55" s="74" t="s">
        <v>258</v>
      </c>
      <c r="E55" s="108">
        <v>0</v>
      </c>
      <c r="F55" s="108">
        <v>0</v>
      </c>
      <c r="G55" s="119">
        <v>0</v>
      </c>
      <c r="H55" s="108">
        <v>0</v>
      </c>
      <c r="I55" s="108">
        <v>0</v>
      </c>
      <c r="J55" s="107">
        <v>0</v>
      </c>
      <c r="K55" s="118">
        <v>0</v>
      </c>
      <c r="L55" s="116">
        <v>0</v>
      </c>
      <c r="M55" s="107">
        <v>0</v>
      </c>
      <c r="N55" s="118">
        <v>0</v>
      </c>
      <c r="O55" s="118">
        <v>0</v>
      </c>
      <c r="P55" s="107">
        <v>0</v>
      </c>
    </row>
    <row r="56" spans="1:16" ht="22.2" customHeight="1" x14ac:dyDescent="0.25">
      <c r="A56" s="78">
        <v>50</v>
      </c>
      <c r="B56" s="84" t="s">
        <v>259</v>
      </c>
      <c r="C56" s="96" t="s">
        <v>163</v>
      </c>
      <c r="D56" s="80" t="s">
        <v>260</v>
      </c>
      <c r="E56" s="107">
        <v>14184206</v>
      </c>
      <c r="F56" s="107">
        <v>7136634</v>
      </c>
      <c r="G56" s="121">
        <v>21320840</v>
      </c>
      <c r="H56" s="107">
        <v>-6760160</v>
      </c>
      <c r="I56" s="107">
        <v>1024897</v>
      </c>
      <c r="J56" s="107">
        <v>-5735263</v>
      </c>
      <c r="K56" s="113">
        <v>14184206</v>
      </c>
      <c r="L56" s="114">
        <v>7136634</v>
      </c>
      <c r="M56" s="107">
        <v>21320840</v>
      </c>
      <c r="N56" s="113">
        <v>-6760160</v>
      </c>
      <c r="O56" s="113">
        <v>1024897</v>
      </c>
      <c r="P56" s="107">
        <v>-5735263</v>
      </c>
    </row>
    <row r="57" spans="1:16" ht="22.2" customHeight="1" x14ac:dyDescent="0.25">
      <c r="A57" s="78">
        <v>51</v>
      </c>
      <c r="B57" s="84" t="s">
        <v>261</v>
      </c>
      <c r="C57" s="96" t="s">
        <v>382</v>
      </c>
      <c r="D57" s="80" t="s">
        <v>262</v>
      </c>
      <c r="E57" s="107">
        <v>0</v>
      </c>
      <c r="F57" s="107">
        <v>0</v>
      </c>
      <c r="G57" s="121">
        <v>0</v>
      </c>
      <c r="H57" s="107">
        <v>359889</v>
      </c>
      <c r="I57" s="107">
        <v>7451655</v>
      </c>
      <c r="J57" s="107">
        <v>7811544</v>
      </c>
      <c r="K57" s="113">
        <v>0</v>
      </c>
      <c r="L57" s="114">
        <v>0</v>
      </c>
      <c r="M57" s="107">
        <v>0</v>
      </c>
      <c r="N57" s="113">
        <v>359889</v>
      </c>
      <c r="O57" s="113">
        <v>7451655</v>
      </c>
      <c r="P57" s="107">
        <v>7811544</v>
      </c>
    </row>
    <row r="58" spans="1:16" ht="22.2" customHeight="1" x14ac:dyDescent="0.25">
      <c r="A58" s="73">
        <v>52</v>
      </c>
      <c r="B58" s="71"/>
      <c r="C58" s="97" t="s">
        <v>389</v>
      </c>
      <c r="D58" s="74" t="s">
        <v>263</v>
      </c>
      <c r="E58" s="108">
        <v>0</v>
      </c>
      <c r="F58" s="108">
        <v>0</v>
      </c>
      <c r="G58" s="119">
        <v>0</v>
      </c>
      <c r="H58" s="108">
        <v>438889</v>
      </c>
      <c r="I58" s="108">
        <v>9097317</v>
      </c>
      <c r="J58" s="107">
        <v>9536206</v>
      </c>
      <c r="K58" s="115">
        <v>0</v>
      </c>
      <c r="L58" s="116">
        <v>0</v>
      </c>
      <c r="M58" s="107">
        <v>0</v>
      </c>
      <c r="N58" s="115">
        <v>438889</v>
      </c>
      <c r="O58" s="115">
        <v>9097317</v>
      </c>
      <c r="P58" s="107">
        <v>9536206</v>
      </c>
    </row>
    <row r="59" spans="1:16" ht="22.2" customHeight="1" x14ac:dyDescent="0.25">
      <c r="A59" s="73">
        <v>53</v>
      </c>
      <c r="B59" s="71"/>
      <c r="C59" s="97" t="s">
        <v>390</v>
      </c>
      <c r="D59" s="74" t="s">
        <v>264</v>
      </c>
      <c r="E59" s="108">
        <v>0</v>
      </c>
      <c r="F59" s="108">
        <v>0</v>
      </c>
      <c r="G59" s="107">
        <v>0</v>
      </c>
      <c r="H59" s="108">
        <v>0</v>
      </c>
      <c r="I59" s="108">
        <v>0</v>
      </c>
      <c r="J59" s="107">
        <v>0</v>
      </c>
      <c r="K59" s="115">
        <v>0</v>
      </c>
      <c r="L59" s="116">
        <v>0</v>
      </c>
      <c r="M59" s="107">
        <v>0</v>
      </c>
      <c r="N59" s="115">
        <v>0</v>
      </c>
      <c r="O59" s="115">
        <v>0</v>
      </c>
      <c r="P59" s="107">
        <v>0</v>
      </c>
    </row>
    <row r="60" spans="1:16" ht="22.2" customHeight="1" x14ac:dyDescent="0.25">
      <c r="A60" s="73">
        <v>54</v>
      </c>
      <c r="B60" s="71"/>
      <c r="C60" s="97" t="s">
        <v>391</v>
      </c>
      <c r="D60" s="74" t="s">
        <v>84</v>
      </c>
      <c r="E60" s="108">
        <v>0</v>
      </c>
      <c r="F60" s="108">
        <v>0</v>
      </c>
      <c r="G60" s="119">
        <v>0</v>
      </c>
      <c r="H60" s="108">
        <v>0</v>
      </c>
      <c r="I60" s="108">
        <v>0</v>
      </c>
      <c r="J60" s="107">
        <v>0</v>
      </c>
      <c r="K60" s="115">
        <v>0</v>
      </c>
      <c r="L60" s="116">
        <v>0</v>
      </c>
      <c r="M60" s="107">
        <v>0</v>
      </c>
      <c r="N60" s="115">
        <v>0</v>
      </c>
      <c r="O60" s="115">
        <v>0</v>
      </c>
      <c r="P60" s="107">
        <v>0</v>
      </c>
    </row>
    <row r="61" spans="1:16" ht="22.2" customHeight="1" x14ac:dyDescent="0.25">
      <c r="A61" s="73">
        <v>55</v>
      </c>
      <c r="B61" s="71"/>
      <c r="C61" s="97" t="s">
        <v>392</v>
      </c>
      <c r="D61" s="74" t="s">
        <v>265</v>
      </c>
      <c r="E61" s="108">
        <v>0</v>
      </c>
      <c r="F61" s="108">
        <v>0</v>
      </c>
      <c r="G61" s="119">
        <v>0</v>
      </c>
      <c r="H61" s="108">
        <v>-79000</v>
      </c>
      <c r="I61" s="108">
        <v>-1645662</v>
      </c>
      <c r="J61" s="107">
        <v>-1724662</v>
      </c>
      <c r="K61" s="115">
        <v>0</v>
      </c>
      <c r="L61" s="116">
        <v>0</v>
      </c>
      <c r="M61" s="107">
        <v>0</v>
      </c>
      <c r="N61" s="115">
        <v>-79000</v>
      </c>
      <c r="O61" s="115">
        <v>-1645662</v>
      </c>
      <c r="P61" s="107">
        <v>-1724662</v>
      </c>
    </row>
    <row r="62" spans="1:16" ht="22.2" customHeight="1" x14ac:dyDescent="0.25">
      <c r="A62" s="78">
        <v>56</v>
      </c>
      <c r="B62" s="84" t="s">
        <v>266</v>
      </c>
      <c r="C62" s="96" t="s">
        <v>383</v>
      </c>
      <c r="D62" s="80" t="s">
        <v>267</v>
      </c>
      <c r="E62" s="107">
        <v>14184206</v>
      </c>
      <c r="F62" s="107">
        <v>7136634</v>
      </c>
      <c r="G62" s="121">
        <v>21320840</v>
      </c>
      <c r="H62" s="107">
        <v>-7120049</v>
      </c>
      <c r="I62" s="107">
        <v>-6426758</v>
      </c>
      <c r="J62" s="107">
        <v>-13546807</v>
      </c>
      <c r="K62" s="113">
        <v>14184206</v>
      </c>
      <c r="L62" s="114">
        <v>7136634</v>
      </c>
      <c r="M62" s="107">
        <v>21320840</v>
      </c>
      <c r="N62" s="113">
        <v>-7120049</v>
      </c>
      <c r="O62" s="113">
        <v>-6426758</v>
      </c>
      <c r="P62" s="107">
        <v>-13546807</v>
      </c>
    </row>
    <row r="63" spans="1:16" ht="22.2" customHeight="1" x14ac:dyDescent="0.25">
      <c r="A63" s="73">
        <v>57</v>
      </c>
      <c r="B63" s="71"/>
      <c r="C63" s="97" t="s">
        <v>399</v>
      </c>
      <c r="D63" s="74" t="s">
        <v>268</v>
      </c>
      <c r="E63" s="108">
        <v>-12393866</v>
      </c>
      <c r="F63" s="108">
        <v>-14795655</v>
      </c>
      <c r="G63" s="119">
        <v>-27189521</v>
      </c>
      <c r="H63" s="108">
        <v>-168003</v>
      </c>
      <c r="I63" s="108">
        <v>-1149713</v>
      </c>
      <c r="J63" s="107">
        <v>-1317716</v>
      </c>
      <c r="K63" s="115">
        <v>-12393866</v>
      </c>
      <c r="L63" s="116">
        <v>-14795655</v>
      </c>
      <c r="M63" s="107">
        <v>-27189521</v>
      </c>
      <c r="N63" s="115">
        <v>-168003</v>
      </c>
      <c r="O63" s="115">
        <v>-1149713</v>
      </c>
      <c r="P63" s="107">
        <v>-1317716</v>
      </c>
    </row>
    <row r="64" spans="1:16" ht="22.2" customHeight="1" x14ac:dyDescent="0.25">
      <c r="A64" s="73">
        <v>58</v>
      </c>
      <c r="B64" s="71"/>
      <c r="C64" s="97" t="s">
        <v>400</v>
      </c>
      <c r="D64" s="74" t="s">
        <v>269</v>
      </c>
      <c r="E64" s="108">
        <v>0</v>
      </c>
      <c r="F64" s="108">
        <v>-31068</v>
      </c>
      <c r="G64" s="119">
        <v>-31068</v>
      </c>
      <c r="H64" s="108">
        <v>0</v>
      </c>
      <c r="I64" s="108">
        <v>0</v>
      </c>
      <c r="J64" s="107">
        <v>0</v>
      </c>
      <c r="K64" s="115">
        <v>0</v>
      </c>
      <c r="L64" s="116">
        <v>-31068</v>
      </c>
      <c r="M64" s="107">
        <v>-31068</v>
      </c>
      <c r="N64" s="115">
        <v>0</v>
      </c>
      <c r="O64" s="115">
        <v>0</v>
      </c>
      <c r="P64" s="107">
        <v>0</v>
      </c>
    </row>
    <row r="65" spans="1:16" ht="22.2" customHeight="1" x14ac:dyDescent="0.25">
      <c r="A65" s="73">
        <v>59</v>
      </c>
      <c r="B65" s="71"/>
      <c r="C65" s="97" t="s">
        <v>401</v>
      </c>
      <c r="D65" s="74" t="s">
        <v>270</v>
      </c>
      <c r="E65" s="108">
        <v>0</v>
      </c>
      <c r="F65" s="108">
        <v>0</v>
      </c>
      <c r="G65" s="119">
        <v>0</v>
      </c>
      <c r="H65" s="108">
        <v>0</v>
      </c>
      <c r="I65" s="108">
        <v>0</v>
      </c>
      <c r="J65" s="107">
        <v>0</v>
      </c>
      <c r="K65" s="115">
        <v>0</v>
      </c>
      <c r="L65" s="116">
        <v>0</v>
      </c>
      <c r="M65" s="107">
        <v>0</v>
      </c>
      <c r="N65" s="115">
        <v>0</v>
      </c>
      <c r="O65" s="115">
        <v>0</v>
      </c>
      <c r="P65" s="107">
        <v>0</v>
      </c>
    </row>
    <row r="66" spans="1:16" ht="22.2" customHeight="1" x14ac:dyDescent="0.25">
      <c r="A66" s="73">
        <v>60</v>
      </c>
      <c r="B66" s="71"/>
      <c r="C66" s="97" t="s">
        <v>402</v>
      </c>
      <c r="D66" s="74" t="s">
        <v>242</v>
      </c>
      <c r="E66" s="108">
        <v>30511824</v>
      </c>
      <c r="F66" s="108">
        <v>23341656</v>
      </c>
      <c r="G66" s="119">
        <v>53853480</v>
      </c>
      <c r="H66" s="108">
        <v>-8514992</v>
      </c>
      <c r="I66" s="108">
        <v>-6901669</v>
      </c>
      <c r="J66" s="107">
        <v>-15416661</v>
      </c>
      <c r="K66" s="115">
        <v>30511824</v>
      </c>
      <c r="L66" s="116">
        <v>23341656</v>
      </c>
      <c r="M66" s="107">
        <v>53853480</v>
      </c>
      <c r="N66" s="115">
        <v>-8514992</v>
      </c>
      <c r="O66" s="115">
        <v>-6901669</v>
      </c>
      <c r="P66" s="107">
        <v>-15416661</v>
      </c>
    </row>
    <row r="67" spans="1:16" ht="22.2" customHeight="1" x14ac:dyDescent="0.25">
      <c r="A67" s="73">
        <v>61</v>
      </c>
      <c r="B67" s="71"/>
      <c r="C67" s="97" t="s">
        <v>403</v>
      </c>
      <c r="D67" s="74" t="s">
        <v>243</v>
      </c>
      <c r="E67" s="108">
        <v>0</v>
      </c>
      <c r="F67" s="108">
        <v>-1465182</v>
      </c>
      <c r="G67" s="119">
        <v>-1465182</v>
      </c>
      <c r="H67" s="108">
        <v>8</v>
      </c>
      <c r="I67" s="108">
        <v>215966</v>
      </c>
      <c r="J67" s="107">
        <v>215974</v>
      </c>
      <c r="K67" s="115">
        <v>0</v>
      </c>
      <c r="L67" s="116">
        <v>-1465182</v>
      </c>
      <c r="M67" s="107">
        <v>-1465182</v>
      </c>
      <c r="N67" s="115">
        <v>8</v>
      </c>
      <c r="O67" s="115">
        <v>215966</v>
      </c>
      <c r="P67" s="107">
        <v>215974</v>
      </c>
    </row>
    <row r="68" spans="1:16" ht="22.2" customHeight="1" x14ac:dyDescent="0.25">
      <c r="A68" s="73">
        <v>62</v>
      </c>
      <c r="B68" s="71"/>
      <c r="C68" s="97" t="s">
        <v>404</v>
      </c>
      <c r="D68" s="74" t="s">
        <v>84</v>
      </c>
      <c r="E68" s="108">
        <v>-820146</v>
      </c>
      <c r="F68" s="108">
        <v>1656792</v>
      </c>
      <c r="G68" s="119">
        <v>836646</v>
      </c>
      <c r="H68" s="108">
        <v>0</v>
      </c>
      <c r="I68" s="108">
        <v>0</v>
      </c>
      <c r="J68" s="107">
        <v>0</v>
      </c>
      <c r="K68" s="115">
        <v>-820146</v>
      </c>
      <c r="L68" s="116">
        <v>1656792</v>
      </c>
      <c r="M68" s="107">
        <v>836646</v>
      </c>
      <c r="N68" s="115">
        <v>0</v>
      </c>
      <c r="O68" s="115">
        <v>0</v>
      </c>
      <c r="P68" s="107">
        <v>0</v>
      </c>
    </row>
    <row r="69" spans="1:16" ht="22.2" customHeight="1" x14ac:dyDescent="0.25">
      <c r="A69" s="73">
        <v>63</v>
      </c>
      <c r="B69" s="71"/>
      <c r="C69" s="97" t="s">
        <v>405</v>
      </c>
      <c r="D69" s="74" t="s">
        <v>265</v>
      </c>
      <c r="E69" s="108">
        <v>-3113606</v>
      </c>
      <c r="F69" s="108">
        <v>-1569909</v>
      </c>
      <c r="G69" s="119">
        <v>-4683515</v>
      </c>
      <c r="H69" s="108">
        <v>1562938</v>
      </c>
      <c r="I69" s="108">
        <v>1408658</v>
      </c>
      <c r="J69" s="107">
        <v>2971596</v>
      </c>
      <c r="K69" s="115">
        <v>-3113606</v>
      </c>
      <c r="L69" s="116">
        <v>-1569909</v>
      </c>
      <c r="M69" s="107">
        <v>-4683515</v>
      </c>
      <c r="N69" s="115">
        <v>1562938</v>
      </c>
      <c r="O69" s="115">
        <v>1408658</v>
      </c>
      <c r="P69" s="107">
        <v>2971596</v>
      </c>
    </row>
    <row r="70" spans="1:16" ht="22.2" customHeight="1" x14ac:dyDescent="0.25">
      <c r="A70" s="78">
        <v>64</v>
      </c>
      <c r="B70" s="84" t="s">
        <v>271</v>
      </c>
      <c r="C70" s="96" t="s">
        <v>165</v>
      </c>
      <c r="D70" s="80" t="s">
        <v>272</v>
      </c>
      <c r="E70" s="107">
        <v>19998589</v>
      </c>
      <c r="F70" s="107">
        <v>19142428</v>
      </c>
      <c r="G70" s="121">
        <v>39141017</v>
      </c>
      <c r="H70" s="107">
        <v>-3142465</v>
      </c>
      <c r="I70" s="107">
        <v>11421746</v>
      </c>
      <c r="J70" s="107">
        <v>8279281</v>
      </c>
      <c r="K70" s="113">
        <v>19998589</v>
      </c>
      <c r="L70" s="114">
        <v>19142428</v>
      </c>
      <c r="M70" s="107">
        <v>39141017</v>
      </c>
      <c r="N70" s="113">
        <v>-3142465</v>
      </c>
      <c r="O70" s="113">
        <v>11421746</v>
      </c>
      <c r="P70" s="107">
        <v>8279281</v>
      </c>
    </row>
    <row r="71" spans="1:16" ht="22.2" customHeight="1" x14ac:dyDescent="0.25">
      <c r="A71" s="73">
        <v>65</v>
      </c>
      <c r="B71" s="71"/>
      <c r="C71" s="97" t="s">
        <v>382</v>
      </c>
      <c r="D71" s="74" t="s">
        <v>257</v>
      </c>
      <c r="E71" s="108">
        <v>0</v>
      </c>
      <c r="F71" s="108">
        <v>0</v>
      </c>
      <c r="G71" s="119">
        <v>0</v>
      </c>
      <c r="H71" s="108"/>
      <c r="I71" s="108"/>
      <c r="J71" s="107">
        <v>0</v>
      </c>
      <c r="K71" s="118">
        <v>0</v>
      </c>
      <c r="L71" s="116">
        <v>0</v>
      </c>
      <c r="M71" s="107">
        <v>0</v>
      </c>
      <c r="N71" s="118">
        <v>0</v>
      </c>
      <c r="O71" s="118">
        <v>0</v>
      </c>
      <c r="P71" s="107">
        <v>0</v>
      </c>
    </row>
    <row r="72" spans="1:16" ht="22.2" customHeight="1" x14ac:dyDescent="0.25">
      <c r="A72" s="73">
        <v>66</v>
      </c>
      <c r="B72" s="71"/>
      <c r="C72" s="97" t="s">
        <v>383</v>
      </c>
      <c r="D72" s="74" t="s">
        <v>258</v>
      </c>
      <c r="E72" s="108">
        <v>0</v>
      </c>
      <c r="F72" s="108">
        <v>0</v>
      </c>
      <c r="G72" s="119">
        <v>0</v>
      </c>
      <c r="H72" s="108">
        <v>0</v>
      </c>
      <c r="I72" s="108">
        <v>0</v>
      </c>
      <c r="J72" s="107">
        <v>0</v>
      </c>
      <c r="K72" s="118">
        <v>0</v>
      </c>
      <c r="L72" s="116">
        <v>0</v>
      </c>
      <c r="M72" s="107">
        <v>0</v>
      </c>
      <c r="N72" s="118">
        <v>0</v>
      </c>
      <c r="O72" s="118">
        <v>0</v>
      </c>
      <c r="P72" s="107">
        <v>0</v>
      </c>
    </row>
    <row r="73" spans="1:16" ht="22.2" customHeight="1" x14ac:dyDescent="0.25">
      <c r="A73" s="70">
        <v>67</v>
      </c>
      <c r="B73" s="71"/>
      <c r="C73" s="98" t="s">
        <v>168</v>
      </c>
      <c r="D73" s="72" t="s">
        <v>273</v>
      </c>
      <c r="E73" s="109">
        <v>0</v>
      </c>
      <c r="F73" s="109">
        <v>0</v>
      </c>
      <c r="G73" s="107">
        <v>0</v>
      </c>
      <c r="H73" s="109">
        <v>0</v>
      </c>
      <c r="I73" s="109">
        <v>0</v>
      </c>
      <c r="J73" s="107">
        <v>0</v>
      </c>
      <c r="K73" s="115">
        <v>0</v>
      </c>
      <c r="L73" s="116">
        <v>0</v>
      </c>
      <c r="M73" s="107">
        <v>0</v>
      </c>
      <c r="N73" s="115">
        <v>0</v>
      </c>
      <c r="O73" s="115">
        <v>0</v>
      </c>
      <c r="P73" s="107">
        <v>0</v>
      </c>
    </row>
    <row r="74" spans="1:16" ht="22.2" customHeight="1" x14ac:dyDescent="0.25">
      <c r="A74" s="191" t="s">
        <v>274</v>
      </c>
      <c r="B74" s="191"/>
      <c r="C74" s="191"/>
      <c r="D74" s="191"/>
      <c r="E74" s="61"/>
      <c r="F74" s="61"/>
      <c r="G74" s="61"/>
      <c r="H74" s="61"/>
      <c r="I74" s="61"/>
      <c r="J74" s="61"/>
      <c r="K74" s="66"/>
      <c r="L74" s="66"/>
      <c r="M74" s="66"/>
      <c r="N74" s="66"/>
      <c r="O74" s="66"/>
      <c r="P74" s="66"/>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zoomScale="80" zoomScaleNormal="100" zoomScaleSheetLayoutView="80" workbookViewId="0">
      <selection activeCell="E8" sqref="E8"/>
    </sheetView>
  </sheetViews>
  <sheetFormatPr defaultColWidth="9.109375" defaultRowHeight="34.799999999999997" customHeight="1" x14ac:dyDescent="0.25"/>
  <cols>
    <col min="1" max="1" width="10.5546875" style="3" bestFit="1" customWidth="1"/>
    <col min="2" max="2" width="12.33203125" style="86" customWidth="1"/>
    <col min="3" max="3" width="8.77734375" style="4" bestFit="1" customWidth="1"/>
    <col min="4" max="4" width="70.21875" style="4" bestFit="1" customWidth="1"/>
    <col min="5" max="6" width="16" style="4" customWidth="1"/>
    <col min="7" max="16384" width="9.109375" style="4"/>
  </cols>
  <sheetData>
    <row r="1" spans="1:6" ht="34.799999999999997" customHeight="1" x14ac:dyDescent="0.25">
      <c r="A1" s="192" t="s">
        <v>275</v>
      </c>
      <c r="B1" s="192"/>
      <c r="C1" s="192"/>
      <c r="D1" s="192"/>
      <c r="E1" s="192"/>
      <c r="F1" s="192"/>
    </row>
    <row r="2" spans="1:6" ht="34.799999999999997" customHeight="1" x14ac:dyDescent="0.25">
      <c r="A2" s="201" t="s">
        <v>485</v>
      </c>
      <c r="B2" s="201"/>
      <c r="C2" s="201"/>
      <c r="D2" s="201"/>
      <c r="E2" s="201"/>
      <c r="F2" s="201"/>
    </row>
    <row r="3" spans="1:6" ht="34.799999999999997" customHeight="1" x14ac:dyDescent="0.25">
      <c r="A3" s="62"/>
      <c r="B3" s="62"/>
      <c r="C3" s="62"/>
      <c r="D3" s="62"/>
      <c r="E3" s="62"/>
      <c r="F3" s="85" t="s">
        <v>44</v>
      </c>
    </row>
    <row r="4" spans="1:6" ht="34.799999999999997" customHeight="1" x14ac:dyDescent="0.25">
      <c r="A4" s="87" t="s">
        <v>45</v>
      </c>
      <c r="B4" s="88" t="s">
        <v>46</v>
      </c>
      <c r="C4" s="87" t="s">
        <v>47</v>
      </c>
      <c r="D4" s="69" t="s">
        <v>48</v>
      </c>
      <c r="E4" s="87" t="s">
        <v>276</v>
      </c>
      <c r="F4" s="87" t="s">
        <v>277</v>
      </c>
    </row>
    <row r="5" spans="1:6" ht="34.799999999999997" customHeight="1" x14ac:dyDescent="0.25">
      <c r="A5" s="78">
        <v>1</v>
      </c>
      <c r="B5" s="91" t="s">
        <v>278</v>
      </c>
      <c r="C5" s="96" t="s">
        <v>55</v>
      </c>
      <c r="D5" s="80" t="s">
        <v>279</v>
      </c>
      <c r="E5" s="107">
        <v>-98445023</v>
      </c>
      <c r="F5" s="107">
        <v>10122342</v>
      </c>
    </row>
    <row r="6" spans="1:6" ht="34.799999999999997" customHeight="1" x14ac:dyDescent="0.25">
      <c r="A6" s="78">
        <v>2</v>
      </c>
      <c r="B6" s="91" t="s">
        <v>280</v>
      </c>
      <c r="C6" s="96">
        <v>1</v>
      </c>
      <c r="D6" s="80" t="s">
        <v>281</v>
      </c>
      <c r="E6" s="107">
        <v>10910276</v>
      </c>
      <c r="F6" s="107">
        <v>16679386</v>
      </c>
    </row>
    <row r="7" spans="1:6" ht="34.799999999999997" customHeight="1" x14ac:dyDescent="0.25">
      <c r="A7" s="73">
        <v>3</v>
      </c>
      <c r="B7" s="89"/>
      <c r="C7" s="97" t="s">
        <v>406</v>
      </c>
      <c r="D7" s="74" t="s">
        <v>282</v>
      </c>
      <c r="E7" s="108">
        <v>14014544</v>
      </c>
      <c r="F7" s="108">
        <v>17820177</v>
      </c>
    </row>
    <row r="8" spans="1:6" ht="34.799999999999997" customHeight="1" x14ac:dyDescent="0.25">
      <c r="A8" s="78">
        <v>4</v>
      </c>
      <c r="B8" s="91" t="s">
        <v>283</v>
      </c>
      <c r="C8" s="96" t="s">
        <v>407</v>
      </c>
      <c r="D8" s="80" t="s">
        <v>284</v>
      </c>
      <c r="E8" s="107">
        <v>-3104268</v>
      </c>
      <c r="F8" s="107">
        <v>-1140791</v>
      </c>
    </row>
    <row r="9" spans="1:6" ht="34.799999999999997" customHeight="1" x14ac:dyDescent="0.25">
      <c r="A9" s="73">
        <v>5</v>
      </c>
      <c r="B9" s="89"/>
      <c r="C9" s="105" t="s">
        <v>438</v>
      </c>
      <c r="D9" s="90" t="s">
        <v>285</v>
      </c>
      <c r="E9" s="108">
        <v>1206566</v>
      </c>
      <c r="F9" s="108">
        <v>1200539</v>
      </c>
    </row>
    <row r="10" spans="1:6" ht="34.799999999999997" customHeight="1" x14ac:dyDescent="0.25">
      <c r="A10" s="73">
        <v>6</v>
      </c>
      <c r="B10" s="89"/>
      <c r="C10" s="105" t="s">
        <v>439</v>
      </c>
      <c r="D10" s="90" t="s">
        <v>286</v>
      </c>
      <c r="E10" s="108">
        <v>866391</v>
      </c>
      <c r="F10" s="108">
        <v>877327</v>
      </c>
    </row>
    <row r="11" spans="1:6" ht="34.799999999999997" customHeight="1" x14ac:dyDescent="0.25">
      <c r="A11" s="73">
        <v>7</v>
      </c>
      <c r="B11" s="89"/>
      <c r="C11" s="105" t="s">
        <v>440</v>
      </c>
      <c r="D11" s="90" t="s">
        <v>287</v>
      </c>
      <c r="E11" s="108">
        <v>0</v>
      </c>
      <c r="F11" s="108">
        <v>0</v>
      </c>
    </row>
    <row r="12" spans="1:6" ht="34.799999999999997" customHeight="1" x14ac:dyDescent="0.25">
      <c r="A12" s="73">
        <v>8</v>
      </c>
      <c r="B12" s="89"/>
      <c r="C12" s="105" t="s">
        <v>441</v>
      </c>
      <c r="D12" s="90" t="s">
        <v>288</v>
      </c>
      <c r="E12" s="108">
        <v>0</v>
      </c>
      <c r="F12" s="108">
        <v>0</v>
      </c>
    </row>
    <row r="13" spans="1:6" ht="34.799999999999997" customHeight="1" x14ac:dyDescent="0.25">
      <c r="A13" s="73">
        <v>9</v>
      </c>
      <c r="B13" s="89"/>
      <c r="C13" s="105" t="s">
        <v>442</v>
      </c>
      <c r="D13" s="77" t="s">
        <v>289</v>
      </c>
      <c r="E13" s="108">
        <v>-1146249</v>
      </c>
      <c r="F13" s="108">
        <v>-1336652</v>
      </c>
    </row>
    <row r="14" spans="1:6" ht="34.799999999999997" customHeight="1" x14ac:dyDescent="0.25">
      <c r="A14" s="73">
        <v>10</v>
      </c>
      <c r="B14" s="89"/>
      <c r="C14" s="105" t="s">
        <v>443</v>
      </c>
      <c r="D14" s="90" t="s">
        <v>290</v>
      </c>
      <c r="E14" s="108">
        <v>309550</v>
      </c>
      <c r="F14" s="108">
        <v>336020</v>
      </c>
    </row>
    <row r="15" spans="1:6" ht="34.799999999999997" customHeight="1" x14ac:dyDescent="0.25">
      <c r="A15" s="73">
        <v>11</v>
      </c>
      <c r="B15" s="89"/>
      <c r="C15" s="105" t="s">
        <v>444</v>
      </c>
      <c r="D15" s="90" t="s">
        <v>291</v>
      </c>
      <c r="E15" s="108">
        <v>-6364841</v>
      </c>
      <c r="F15" s="108">
        <v>-5561068</v>
      </c>
    </row>
    <row r="16" spans="1:6" ht="34.799999999999997" customHeight="1" x14ac:dyDescent="0.25">
      <c r="A16" s="73">
        <v>12</v>
      </c>
      <c r="B16" s="89"/>
      <c r="C16" s="105" t="s">
        <v>445</v>
      </c>
      <c r="D16" s="90" t="s">
        <v>292</v>
      </c>
      <c r="E16" s="108">
        <v>0</v>
      </c>
      <c r="F16" s="108">
        <v>0</v>
      </c>
    </row>
    <row r="17" spans="1:6" ht="34.799999999999997" customHeight="1" x14ac:dyDescent="0.25">
      <c r="A17" s="73">
        <v>13</v>
      </c>
      <c r="B17" s="89"/>
      <c r="C17" s="105" t="s">
        <v>446</v>
      </c>
      <c r="D17" s="77" t="s">
        <v>293</v>
      </c>
      <c r="E17" s="108">
        <v>0</v>
      </c>
      <c r="F17" s="108">
        <v>0</v>
      </c>
    </row>
    <row r="18" spans="1:6" ht="34.799999999999997" customHeight="1" x14ac:dyDescent="0.25">
      <c r="A18" s="73">
        <v>14</v>
      </c>
      <c r="B18" s="89"/>
      <c r="C18" s="105" t="s">
        <v>447</v>
      </c>
      <c r="D18" s="77" t="s">
        <v>294</v>
      </c>
      <c r="E18" s="108">
        <v>0</v>
      </c>
      <c r="F18" s="108">
        <v>0</v>
      </c>
    </row>
    <row r="19" spans="1:6" ht="34.799999999999997" customHeight="1" x14ac:dyDescent="0.25">
      <c r="A19" s="73">
        <v>15</v>
      </c>
      <c r="B19" s="89"/>
      <c r="C19" s="105" t="s">
        <v>448</v>
      </c>
      <c r="D19" s="77" t="s">
        <v>295</v>
      </c>
      <c r="E19" s="108">
        <v>2763451</v>
      </c>
      <c r="F19" s="108">
        <v>3567846</v>
      </c>
    </row>
    <row r="20" spans="1:6" ht="34.799999999999997" customHeight="1" x14ac:dyDescent="0.25">
      <c r="A20" s="73">
        <v>16</v>
      </c>
      <c r="B20" s="89"/>
      <c r="C20" s="105" t="s">
        <v>449</v>
      </c>
      <c r="D20" s="77" t="s">
        <v>296</v>
      </c>
      <c r="E20" s="108">
        <v>-182542</v>
      </c>
      <c r="F20" s="108">
        <v>-86944</v>
      </c>
    </row>
    <row r="21" spans="1:6" ht="34.799999999999997" customHeight="1" x14ac:dyDescent="0.25">
      <c r="A21" s="73">
        <v>17</v>
      </c>
      <c r="B21" s="89"/>
      <c r="C21" s="105" t="s">
        <v>450</v>
      </c>
      <c r="D21" s="77" t="s">
        <v>297</v>
      </c>
      <c r="E21" s="108">
        <v>-556594</v>
      </c>
      <c r="F21" s="108">
        <v>-137859</v>
      </c>
    </row>
    <row r="22" spans="1:6" ht="34.799999999999997" customHeight="1" x14ac:dyDescent="0.25">
      <c r="A22" s="78">
        <v>18</v>
      </c>
      <c r="B22" s="91" t="s">
        <v>298</v>
      </c>
      <c r="C22" s="96">
        <v>2</v>
      </c>
      <c r="D22" s="80" t="s">
        <v>299</v>
      </c>
      <c r="E22" s="107">
        <v>-118967559</v>
      </c>
      <c r="F22" s="107">
        <v>-17697244</v>
      </c>
    </row>
    <row r="23" spans="1:6" ht="34.799999999999997" customHeight="1" x14ac:dyDescent="0.25">
      <c r="A23" s="73">
        <v>19</v>
      </c>
      <c r="B23" s="89"/>
      <c r="C23" s="97" t="s">
        <v>408</v>
      </c>
      <c r="D23" s="74" t="s">
        <v>300</v>
      </c>
      <c r="E23" s="108">
        <v>27254979</v>
      </c>
      <c r="F23" s="108">
        <v>-19715939</v>
      </c>
    </row>
    <row r="24" spans="1:6" ht="34.799999999999997" customHeight="1" x14ac:dyDescent="0.25">
      <c r="A24" s="73">
        <v>20</v>
      </c>
      <c r="B24" s="89"/>
      <c r="C24" s="97" t="s">
        <v>409</v>
      </c>
      <c r="D24" s="74" t="s">
        <v>301</v>
      </c>
      <c r="E24" s="108">
        <v>-143606943</v>
      </c>
      <c r="F24" s="108">
        <v>7883988</v>
      </c>
    </row>
    <row r="25" spans="1:6" ht="34.799999999999997" customHeight="1" x14ac:dyDescent="0.25">
      <c r="A25" s="73">
        <v>21</v>
      </c>
      <c r="B25" s="89"/>
      <c r="C25" s="97" t="s">
        <v>451</v>
      </c>
      <c r="D25" s="74" t="s">
        <v>302</v>
      </c>
      <c r="E25" s="108">
        <v>8450615</v>
      </c>
      <c r="F25" s="108">
        <v>-537680</v>
      </c>
    </row>
    <row r="26" spans="1:6" ht="34.799999999999997" customHeight="1" x14ac:dyDescent="0.25">
      <c r="A26" s="73">
        <v>22</v>
      </c>
      <c r="B26" s="89"/>
      <c r="C26" s="97" t="s">
        <v>452</v>
      </c>
      <c r="D26" s="77" t="s">
        <v>303</v>
      </c>
      <c r="E26" s="108">
        <v>-5338499</v>
      </c>
      <c r="F26" s="108">
        <v>-16042322</v>
      </c>
    </row>
    <row r="27" spans="1:6" ht="34.799999999999997" customHeight="1" x14ac:dyDescent="0.25">
      <c r="A27" s="73">
        <v>23</v>
      </c>
      <c r="B27" s="89"/>
      <c r="C27" s="97" t="s">
        <v>453</v>
      </c>
      <c r="D27" s="77" t="s">
        <v>304</v>
      </c>
      <c r="E27" s="108">
        <v>-304557</v>
      </c>
      <c r="F27" s="108">
        <v>-1627307</v>
      </c>
    </row>
    <row r="28" spans="1:6" ht="34.799999999999997" customHeight="1" x14ac:dyDescent="0.25">
      <c r="A28" s="73">
        <v>24</v>
      </c>
      <c r="B28" s="89"/>
      <c r="C28" s="97" t="s">
        <v>454</v>
      </c>
      <c r="D28" s="74" t="s">
        <v>305</v>
      </c>
      <c r="E28" s="118">
        <v>-1453019</v>
      </c>
      <c r="F28" s="118">
        <v>-1416457</v>
      </c>
    </row>
    <row r="29" spans="1:6" ht="34.799999999999997" customHeight="1" x14ac:dyDescent="0.25">
      <c r="A29" s="73">
        <v>25</v>
      </c>
      <c r="B29" s="89"/>
      <c r="C29" s="97" t="s">
        <v>455</v>
      </c>
      <c r="D29" s="74" t="s">
        <v>306</v>
      </c>
      <c r="E29" s="108">
        <v>0</v>
      </c>
      <c r="F29" s="108">
        <v>0</v>
      </c>
    </row>
    <row r="30" spans="1:6" ht="34.799999999999997" customHeight="1" x14ac:dyDescent="0.25">
      <c r="A30" s="73">
        <v>26</v>
      </c>
      <c r="B30" s="89"/>
      <c r="C30" s="97" t="s">
        <v>456</v>
      </c>
      <c r="D30" s="74" t="s">
        <v>307</v>
      </c>
      <c r="E30" s="108">
        <v>1359364</v>
      </c>
      <c r="F30" s="108">
        <v>487625</v>
      </c>
    </row>
    <row r="31" spans="1:6" ht="34.799999999999997" customHeight="1" x14ac:dyDescent="0.25">
      <c r="A31" s="73">
        <v>27</v>
      </c>
      <c r="B31" s="89"/>
      <c r="C31" s="97" t="s">
        <v>457</v>
      </c>
      <c r="D31" s="74" t="s">
        <v>308</v>
      </c>
      <c r="E31" s="108">
        <v>0</v>
      </c>
      <c r="F31" s="108">
        <v>0</v>
      </c>
    </row>
    <row r="32" spans="1:6" ht="34.799999999999997" customHeight="1" x14ac:dyDescent="0.25">
      <c r="A32" s="73">
        <v>28</v>
      </c>
      <c r="B32" s="89"/>
      <c r="C32" s="97" t="s">
        <v>458</v>
      </c>
      <c r="D32" s="74" t="s">
        <v>309</v>
      </c>
      <c r="E32" s="108">
        <v>5665168</v>
      </c>
      <c r="F32" s="108">
        <v>9262306</v>
      </c>
    </row>
    <row r="33" spans="1:6" ht="34.799999999999997" customHeight="1" x14ac:dyDescent="0.25">
      <c r="A33" s="73">
        <v>29</v>
      </c>
      <c r="B33" s="89"/>
      <c r="C33" s="97" t="s">
        <v>459</v>
      </c>
      <c r="D33" s="77" t="s">
        <v>310</v>
      </c>
      <c r="E33" s="108">
        <v>0</v>
      </c>
      <c r="F33" s="108">
        <v>0</v>
      </c>
    </row>
    <row r="34" spans="1:6" ht="34.799999999999997" customHeight="1" x14ac:dyDescent="0.25">
      <c r="A34" s="73">
        <v>30</v>
      </c>
      <c r="B34" s="89"/>
      <c r="C34" s="97" t="s">
        <v>460</v>
      </c>
      <c r="D34" s="77" t="s">
        <v>311</v>
      </c>
      <c r="E34" s="108">
        <v>-170998</v>
      </c>
      <c r="F34" s="108">
        <v>-1335264</v>
      </c>
    </row>
    <row r="35" spans="1:6" ht="34.799999999999997" customHeight="1" x14ac:dyDescent="0.25">
      <c r="A35" s="73">
        <v>31</v>
      </c>
      <c r="B35" s="89"/>
      <c r="C35" s="97" t="s">
        <v>461</v>
      </c>
      <c r="D35" s="74" t="s">
        <v>312</v>
      </c>
      <c r="E35" s="118">
        <v>892094</v>
      </c>
      <c r="F35" s="118">
        <v>10843490</v>
      </c>
    </row>
    <row r="36" spans="1:6" ht="34.799999999999997" customHeight="1" x14ac:dyDescent="0.25">
      <c r="A36" s="73">
        <v>32</v>
      </c>
      <c r="B36" s="89"/>
      <c r="C36" s="97" t="s">
        <v>462</v>
      </c>
      <c r="D36" s="74" t="s">
        <v>313</v>
      </c>
      <c r="E36" s="118">
        <v>-10111569</v>
      </c>
      <c r="F36" s="118">
        <v>-8443409</v>
      </c>
    </row>
    <row r="37" spans="1:6" ht="34.799999999999997" customHeight="1" x14ac:dyDescent="0.25">
      <c r="A37" s="73">
        <v>33</v>
      </c>
      <c r="B37" s="89"/>
      <c r="C37" s="97" t="s">
        <v>463</v>
      </c>
      <c r="D37" s="74" t="s">
        <v>314</v>
      </c>
      <c r="E37" s="108">
        <v>-1405775</v>
      </c>
      <c r="F37" s="108">
        <v>-1651451</v>
      </c>
    </row>
    <row r="38" spans="1:6" ht="34.799999999999997" customHeight="1" x14ac:dyDescent="0.25">
      <c r="A38" s="73">
        <v>34</v>
      </c>
      <c r="B38" s="89"/>
      <c r="C38" s="97" t="s">
        <v>464</v>
      </c>
      <c r="D38" s="74" t="s">
        <v>315</v>
      </c>
      <c r="E38" s="118">
        <v>-198419</v>
      </c>
      <c r="F38" s="118">
        <v>4595176</v>
      </c>
    </row>
    <row r="39" spans="1:6" ht="34.799999999999997" customHeight="1" x14ac:dyDescent="0.25">
      <c r="A39" s="70">
        <v>35</v>
      </c>
      <c r="B39" s="89"/>
      <c r="C39" s="98">
        <v>3</v>
      </c>
      <c r="D39" s="72" t="s">
        <v>316</v>
      </c>
      <c r="E39" s="109">
        <v>-2067242</v>
      </c>
      <c r="F39" s="109">
        <v>-1416457</v>
      </c>
    </row>
    <row r="40" spans="1:6" ht="34.799999999999997" customHeight="1" x14ac:dyDescent="0.25">
      <c r="A40" s="70">
        <v>36</v>
      </c>
      <c r="B40" s="89"/>
      <c r="C40" s="98">
        <v>4</v>
      </c>
      <c r="D40" s="72" t="s">
        <v>317</v>
      </c>
      <c r="E40" s="109">
        <v>11525621</v>
      </c>
      <c r="F40" s="109">
        <v>12302123</v>
      </c>
    </row>
    <row r="41" spans="1:6" ht="34.799999999999997" customHeight="1" x14ac:dyDescent="0.25">
      <c r="A41" s="70">
        <v>37</v>
      </c>
      <c r="B41" s="89"/>
      <c r="C41" s="98">
        <v>5</v>
      </c>
      <c r="D41" s="72" t="s">
        <v>318</v>
      </c>
      <c r="E41" s="109">
        <v>153881</v>
      </c>
      <c r="F41" s="109">
        <v>254534</v>
      </c>
    </row>
    <row r="42" spans="1:6" ht="34.799999999999997" customHeight="1" x14ac:dyDescent="0.25">
      <c r="A42" s="78">
        <v>38</v>
      </c>
      <c r="B42" s="91" t="s">
        <v>319</v>
      </c>
      <c r="C42" s="96" t="s">
        <v>60</v>
      </c>
      <c r="D42" s="80" t="s">
        <v>320</v>
      </c>
      <c r="E42" s="107">
        <v>-4215008</v>
      </c>
      <c r="F42" s="107">
        <v>-1877732</v>
      </c>
    </row>
    <row r="43" spans="1:6" ht="34.799999999999997" customHeight="1" x14ac:dyDescent="0.25">
      <c r="A43" s="73">
        <v>39</v>
      </c>
      <c r="B43" s="89"/>
      <c r="C43" s="97">
        <v>1</v>
      </c>
      <c r="D43" s="74" t="s">
        <v>321</v>
      </c>
      <c r="E43" s="108">
        <v>14017</v>
      </c>
      <c r="F43" s="108">
        <v>45368</v>
      </c>
    </row>
    <row r="44" spans="1:6" ht="34.799999999999997" customHeight="1" x14ac:dyDescent="0.25">
      <c r="A44" s="73">
        <v>40</v>
      </c>
      <c r="B44" s="89"/>
      <c r="C44" s="97">
        <v>2</v>
      </c>
      <c r="D44" s="74" t="s">
        <v>322</v>
      </c>
      <c r="E44" s="108">
        <v>-392839</v>
      </c>
      <c r="F44" s="108">
        <v>-604784</v>
      </c>
    </row>
    <row r="45" spans="1:6" ht="34.799999999999997" customHeight="1" x14ac:dyDescent="0.25">
      <c r="A45" s="73">
        <v>41</v>
      </c>
      <c r="B45" s="89"/>
      <c r="C45" s="97">
        <v>3</v>
      </c>
      <c r="D45" s="74" t="s">
        <v>323</v>
      </c>
      <c r="E45" s="108">
        <v>0</v>
      </c>
      <c r="F45" s="108">
        <v>0</v>
      </c>
    </row>
    <row r="46" spans="1:6" ht="34.799999999999997" customHeight="1" x14ac:dyDescent="0.25">
      <c r="A46" s="73">
        <v>42</v>
      </c>
      <c r="B46" s="89"/>
      <c r="C46" s="97">
        <v>4</v>
      </c>
      <c r="D46" s="74" t="s">
        <v>324</v>
      </c>
      <c r="E46" s="108">
        <v>-1336186</v>
      </c>
      <c r="F46" s="108">
        <v>-1318316</v>
      </c>
    </row>
    <row r="47" spans="1:6" ht="34.799999999999997" customHeight="1" x14ac:dyDescent="0.25">
      <c r="A47" s="73">
        <v>43</v>
      </c>
      <c r="B47" s="89"/>
      <c r="C47" s="97">
        <v>5</v>
      </c>
      <c r="D47" s="74" t="s">
        <v>325</v>
      </c>
      <c r="E47" s="108">
        <v>0</v>
      </c>
      <c r="F47" s="108">
        <v>0</v>
      </c>
    </row>
    <row r="48" spans="1:6" ht="34.799999999999997" customHeight="1" x14ac:dyDescent="0.25">
      <c r="A48" s="73">
        <v>44</v>
      </c>
      <c r="B48" s="89"/>
      <c r="C48" s="97">
        <v>6</v>
      </c>
      <c r="D48" s="74" t="s">
        <v>326</v>
      </c>
      <c r="E48" s="108">
        <v>0</v>
      </c>
      <c r="F48" s="108">
        <v>0</v>
      </c>
    </row>
    <row r="49" spans="1:6" ht="34.799999999999997" customHeight="1" x14ac:dyDescent="0.25">
      <c r="A49" s="73">
        <v>45</v>
      </c>
      <c r="B49" s="89"/>
      <c r="C49" s="97">
        <v>7</v>
      </c>
      <c r="D49" s="74" t="s">
        <v>327</v>
      </c>
      <c r="E49" s="108">
        <v>-2500000</v>
      </c>
      <c r="F49" s="108">
        <v>0</v>
      </c>
    </row>
    <row r="50" spans="1:6" ht="34.799999999999997" customHeight="1" x14ac:dyDescent="0.25">
      <c r="A50" s="78">
        <v>46</v>
      </c>
      <c r="B50" s="91" t="s">
        <v>328</v>
      </c>
      <c r="C50" s="96" t="s">
        <v>66</v>
      </c>
      <c r="D50" s="80" t="s">
        <v>329</v>
      </c>
      <c r="E50" s="107">
        <v>-771214</v>
      </c>
      <c r="F50" s="107">
        <v>-716125</v>
      </c>
    </row>
    <row r="51" spans="1:6" ht="34.799999999999997" customHeight="1" x14ac:dyDescent="0.25">
      <c r="A51" s="73">
        <v>47</v>
      </c>
      <c r="B51" s="89"/>
      <c r="C51" s="97">
        <v>1</v>
      </c>
      <c r="D51" s="74" t="s">
        <v>330</v>
      </c>
      <c r="E51" s="108">
        <v>0</v>
      </c>
      <c r="F51" s="108">
        <v>0</v>
      </c>
    </row>
    <row r="52" spans="1:6" ht="34.799999999999997" customHeight="1" x14ac:dyDescent="0.25">
      <c r="A52" s="73">
        <v>48</v>
      </c>
      <c r="B52" s="89"/>
      <c r="C52" s="97">
        <v>2</v>
      </c>
      <c r="D52" s="74" t="s">
        <v>331</v>
      </c>
      <c r="E52" s="108">
        <v>0</v>
      </c>
      <c r="F52" s="108">
        <v>0</v>
      </c>
    </row>
    <row r="53" spans="1:6" ht="34.799999999999997" customHeight="1" x14ac:dyDescent="0.25">
      <c r="A53" s="73">
        <v>49</v>
      </c>
      <c r="B53" s="89"/>
      <c r="C53" s="97">
        <v>3</v>
      </c>
      <c r="D53" s="74" t="s">
        <v>332</v>
      </c>
      <c r="E53" s="108">
        <v>0</v>
      </c>
      <c r="F53" s="108">
        <v>0</v>
      </c>
    </row>
    <row r="54" spans="1:6" ht="34.799999999999997" customHeight="1" x14ac:dyDescent="0.25">
      <c r="A54" s="73">
        <v>50</v>
      </c>
      <c r="B54" s="89"/>
      <c r="C54" s="97">
        <v>4</v>
      </c>
      <c r="D54" s="74" t="s">
        <v>333</v>
      </c>
      <c r="E54" s="108">
        <v>0</v>
      </c>
      <c r="F54" s="108">
        <v>0</v>
      </c>
    </row>
    <row r="55" spans="1:6" ht="34.799999999999997" customHeight="1" x14ac:dyDescent="0.25">
      <c r="A55" s="73">
        <v>51</v>
      </c>
      <c r="B55" s="89"/>
      <c r="C55" s="97">
        <v>5</v>
      </c>
      <c r="D55" s="74" t="s">
        <v>334</v>
      </c>
      <c r="E55" s="108">
        <v>0</v>
      </c>
      <c r="F55" s="108">
        <v>0</v>
      </c>
    </row>
    <row r="56" spans="1:6" ht="34.799999999999997" customHeight="1" x14ac:dyDescent="0.25">
      <c r="A56" s="73">
        <v>52</v>
      </c>
      <c r="B56" s="89"/>
      <c r="C56" s="97">
        <v>6</v>
      </c>
      <c r="D56" s="74" t="s">
        <v>335</v>
      </c>
      <c r="E56" s="108">
        <v>0</v>
      </c>
      <c r="F56" s="108">
        <v>0</v>
      </c>
    </row>
    <row r="57" spans="1:6" ht="34.799999999999997" customHeight="1" x14ac:dyDescent="0.25">
      <c r="A57" s="73">
        <v>53</v>
      </c>
      <c r="B57" s="89"/>
      <c r="C57" s="97">
        <v>7</v>
      </c>
      <c r="D57" s="74" t="s">
        <v>336</v>
      </c>
      <c r="E57" s="108">
        <v>0</v>
      </c>
      <c r="F57" s="108">
        <v>0</v>
      </c>
    </row>
    <row r="58" spans="1:6" ht="34.799999999999997" customHeight="1" x14ac:dyDescent="0.25">
      <c r="A58" s="73">
        <v>54</v>
      </c>
      <c r="B58" s="89"/>
      <c r="C58" s="97">
        <v>8</v>
      </c>
      <c r="D58" s="74" t="s">
        <v>337</v>
      </c>
      <c r="E58" s="108">
        <v>0</v>
      </c>
      <c r="F58" s="108">
        <v>0</v>
      </c>
    </row>
    <row r="59" spans="1:6" ht="34.799999999999997" customHeight="1" x14ac:dyDescent="0.25">
      <c r="A59" s="73">
        <v>55</v>
      </c>
      <c r="B59" s="89"/>
      <c r="C59" s="97">
        <v>9</v>
      </c>
      <c r="D59" s="74" t="s">
        <v>338</v>
      </c>
      <c r="E59" s="108">
        <v>0</v>
      </c>
      <c r="F59" s="108">
        <v>0</v>
      </c>
    </row>
    <row r="60" spans="1:6" ht="34.799999999999997" customHeight="1" x14ac:dyDescent="0.25">
      <c r="A60" s="73">
        <v>56</v>
      </c>
      <c r="B60" s="89"/>
      <c r="C60" s="97">
        <v>10</v>
      </c>
      <c r="D60" s="74" t="s">
        <v>339</v>
      </c>
      <c r="E60" s="108">
        <v>0</v>
      </c>
      <c r="F60" s="108">
        <v>0</v>
      </c>
    </row>
    <row r="61" spans="1:6" ht="34.799999999999997" customHeight="1" x14ac:dyDescent="0.25">
      <c r="A61" s="73">
        <v>57</v>
      </c>
      <c r="B61" s="89"/>
      <c r="C61" s="97">
        <v>11</v>
      </c>
      <c r="D61" s="74" t="s">
        <v>340</v>
      </c>
      <c r="E61" s="108">
        <v>-771214</v>
      </c>
      <c r="F61" s="108">
        <v>-716125</v>
      </c>
    </row>
    <row r="62" spans="1:6" ht="34.799999999999997" customHeight="1" x14ac:dyDescent="0.25">
      <c r="A62" s="78">
        <v>58</v>
      </c>
      <c r="B62" s="91" t="s">
        <v>341</v>
      </c>
      <c r="C62" s="96" t="s">
        <v>93</v>
      </c>
      <c r="D62" s="80" t="s">
        <v>342</v>
      </c>
      <c r="E62" s="107">
        <v>-103431245</v>
      </c>
      <c r="F62" s="107">
        <v>7528485</v>
      </c>
    </row>
    <row r="63" spans="1:6" ht="34.799999999999997" customHeight="1" x14ac:dyDescent="0.25">
      <c r="A63" s="70">
        <v>59</v>
      </c>
      <c r="B63" s="89"/>
      <c r="C63" s="98" t="s">
        <v>104</v>
      </c>
      <c r="D63" s="72" t="s">
        <v>343</v>
      </c>
      <c r="E63" s="109">
        <v>618083</v>
      </c>
      <c r="F63" s="109">
        <v>-4866856</v>
      </c>
    </row>
    <row r="64" spans="1:6" ht="34.799999999999997" customHeight="1" x14ac:dyDescent="0.25">
      <c r="A64" s="78">
        <v>60</v>
      </c>
      <c r="B64" s="91" t="s">
        <v>344</v>
      </c>
      <c r="C64" s="96" t="s">
        <v>107</v>
      </c>
      <c r="D64" s="80" t="s">
        <v>345</v>
      </c>
      <c r="E64" s="107">
        <v>-102813162</v>
      </c>
      <c r="F64" s="107">
        <v>2661629</v>
      </c>
    </row>
    <row r="65" spans="1:6" ht="34.799999999999997" customHeight="1" x14ac:dyDescent="0.25">
      <c r="A65" s="73">
        <v>61</v>
      </c>
      <c r="B65" s="89"/>
      <c r="C65" s="97">
        <v>1</v>
      </c>
      <c r="D65" s="74" t="s">
        <v>346</v>
      </c>
      <c r="E65" s="108">
        <v>106166366</v>
      </c>
      <c r="F65" s="108">
        <v>76850864</v>
      </c>
    </row>
    <row r="66" spans="1:6" ht="34.799999999999997" customHeight="1" x14ac:dyDescent="0.25">
      <c r="A66" s="78">
        <v>62</v>
      </c>
      <c r="B66" s="91" t="s">
        <v>347</v>
      </c>
      <c r="C66" s="96">
        <v>2</v>
      </c>
      <c r="D66" s="80" t="s">
        <v>348</v>
      </c>
      <c r="E66" s="107">
        <v>3353204</v>
      </c>
      <c r="F66" s="107">
        <v>79512493</v>
      </c>
    </row>
    <row r="67" spans="1:6" ht="34.799999999999997" customHeight="1" x14ac:dyDescent="0.25">
      <c r="A67" s="203" t="s">
        <v>349</v>
      </c>
      <c r="B67" s="203"/>
      <c r="C67" s="203"/>
      <c r="D67" s="203"/>
      <c r="E67" s="203"/>
      <c r="F67" s="203"/>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topLeftCell="A29" zoomScale="80" zoomScaleNormal="100" zoomScaleSheetLayoutView="80" workbookViewId="0">
      <selection activeCell="C7" sqref="C7:L44"/>
    </sheetView>
  </sheetViews>
  <sheetFormatPr defaultColWidth="8.88671875" defaultRowHeight="30.6" customHeight="1" x14ac:dyDescent="0.25"/>
  <cols>
    <col min="1" max="1" width="11.88671875" style="1" bestFit="1" customWidth="1"/>
    <col min="2" max="2" width="58.77734375" style="93" customWidth="1"/>
    <col min="3" max="7" width="16.6640625" style="1" customWidth="1"/>
    <col min="8" max="12" width="16.6640625" style="2" customWidth="1"/>
    <col min="13" max="16384" width="8.88671875" style="2"/>
  </cols>
  <sheetData>
    <row r="1" spans="1:12" ht="30.6" customHeight="1" x14ac:dyDescent="0.25">
      <c r="A1" s="192" t="s">
        <v>350</v>
      </c>
      <c r="B1" s="192"/>
      <c r="C1" s="192"/>
      <c r="D1" s="192"/>
      <c r="E1" s="192"/>
      <c r="F1" s="192"/>
      <c r="G1" s="192"/>
      <c r="H1" s="192"/>
      <c r="I1" s="192"/>
      <c r="J1" s="192"/>
      <c r="K1" s="192"/>
      <c r="L1" s="192"/>
    </row>
    <row r="2" spans="1:12" ht="30.6" customHeight="1" x14ac:dyDescent="0.25">
      <c r="A2" s="201" t="s">
        <v>485</v>
      </c>
      <c r="B2" s="201"/>
      <c r="C2" s="201"/>
      <c r="D2" s="201"/>
      <c r="E2" s="201"/>
      <c r="F2" s="201"/>
      <c r="G2" s="201"/>
      <c r="H2" s="201"/>
      <c r="I2" s="201"/>
      <c r="J2" s="201"/>
      <c r="K2" s="201"/>
      <c r="L2" s="201"/>
    </row>
    <row r="3" spans="1:12" ht="30.6" customHeight="1" x14ac:dyDescent="0.25">
      <c r="A3" s="92"/>
      <c r="B3" s="65"/>
      <c r="C3" s="62"/>
      <c r="D3" s="62"/>
      <c r="E3" s="62"/>
      <c r="F3" s="62"/>
      <c r="G3" s="62"/>
      <c r="H3" s="62"/>
      <c r="I3" s="62"/>
      <c r="J3" s="62"/>
      <c r="K3" s="62"/>
      <c r="L3" s="62"/>
    </row>
    <row r="4" spans="1:12" ht="30.6" customHeight="1" x14ac:dyDescent="0.25">
      <c r="A4" s="195" t="s">
        <v>44</v>
      </c>
      <c r="B4" s="195"/>
      <c r="C4" s="195"/>
      <c r="D4" s="195"/>
      <c r="E4" s="195"/>
      <c r="F4" s="195"/>
      <c r="G4" s="195"/>
      <c r="H4" s="195"/>
      <c r="I4" s="195"/>
      <c r="J4" s="195"/>
      <c r="K4" s="195"/>
      <c r="L4" s="195"/>
    </row>
    <row r="5" spans="1:12" ht="30.6" customHeight="1" x14ac:dyDescent="0.25">
      <c r="A5" s="196" t="s">
        <v>45</v>
      </c>
      <c r="B5" s="196" t="s">
        <v>48</v>
      </c>
      <c r="C5" s="204" t="s">
        <v>257</v>
      </c>
      <c r="D5" s="204"/>
      <c r="E5" s="204"/>
      <c r="F5" s="204"/>
      <c r="G5" s="204"/>
      <c r="H5" s="204"/>
      <c r="I5" s="204"/>
      <c r="J5" s="204"/>
      <c r="K5" s="196" t="s">
        <v>351</v>
      </c>
      <c r="L5" s="196" t="s">
        <v>352</v>
      </c>
    </row>
    <row r="6" spans="1:12" ht="52.2" customHeight="1" x14ac:dyDescent="0.25">
      <c r="A6" s="196"/>
      <c r="B6" s="196"/>
      <c r="C6" s="94" t="s">
        <v>353</v>
      </c>
      <c r="D6" s="94" t="s">
        <v>354</v>
      </c>
      <c r="E6" s="94" t="s">
        <v>133</v>
      </c>
      <c r="F6" s="94" t="s">
        <v>136</v>
      </c>
      <c r="G6" s="94" t="s">
        <v>355</v>
      </c>
      <c r="H6" s="94" t="s">
        <v>143</v>
      </c>
      <c r="I6" s="94" t="s">
        <v>356</v>
      </c>
      <c r="J6" s="69" t="s">
        <v>352</v>
      </c>
      <c r="K6" s="196"/>
      <c r="L6" s="196"/>
    </row>
    <row r="7" spans="1:12" ht="30.6" customHeight="1" x14ac:dyDescent="0.25">
      <c r="A7" s="100" t="s">
        <v>424</v>
      </c>
      <c r="B7" s="80" t="s">
        <v>357</v>
      </c>
      <c r="C7" s="107">
        <v>78216975</v>
      </c>
      <c r="D7" s="107">
        <v>90448275</v>
      </c>
      <c r="E7" s="107">
        <v>82048316</v>
      </c>
      <c r="F7" s="107">
        <v>0</v>
      </c>
      <c r="G7" s="107">
        <v>53359689</v>
      </c>
      <c r="H7" s="107">
        <v>184570564</v>
      </c>
      <c r="I7" s="107">
        <v>44344453</v>
      </c>
      <c r="J7" s="107">
        <v>532988272</v>
      </c>
      <c r="K7" s="107">
        <v>0</v>
      </c>
      <c r="L7" s="107">
        <v>532988272</v>
      </c>
    </row>
    <row r="8" spans="1:12" ht="30.6" customHeight="1" x14ac:dyDescent="0.25">
      <c r="A8" s="101" t="s">
        <v>425</v>
      </c>
      <c r="B8" s="74" t="s">
        <v>358</v>
      </c>
      <c r="C8" s="108">
        <v>0</v>
      </c>
      <c r="D8" s="108">
        <v>0</v>
      </c>
      <c r="E8" s="108">
        <v>0</v>
      </c>
      <c r="F8" s="108">
        <v>2173020</v>
      </c>
      <c r="G8" s="108">
        <v>0</v>
      </c>
      <c r="H8" s="108">
        <v>39081535</v>
      </c>
      <c r="I8" s="108">
        <v>0</v>
      </c>
      <c r="J8" s="117">
        <v>41254555</v>
      </c>
      <c r="K8" s="108">
        <v>0</v>
      </c>
      <c r="L8" s="117">
        <v>41254555</v>
      </c>
    </row>
    <row r="9" spans="1:12" ht="30.6" customHeight="1" x14ac:dyDescent="0.25">
      <c r="A9" s="101" t="s">
        <v>426</v>
      </c>
      <c r="B9" s="74" t="s">
        <v>359</v>
      </c>
      <c r="C9" s="108">
        <v>0</v>
      </c>
      <c r="D9" s="108">
        <v>0</v>
      </c>
      <c r="E9" s="108">
        <v>0</v>
      </c>
      <c r="F9" s="108">
        <v>0</v>
      </c>
      <c r="G9" s="108">
        <v>0</v>
      </c>
      <c r="H9" s="108">
        <v>0</v>
      </c>
      <c r="I9" s="108">
        <v>0</v>
      </c>
      <c r="J9" s="117">
        <v>0</v>
      </c>
      <c r="K9" s="108">
        <v>0</v>
      </c>
      <c r="L9" s="117">
        <v>0</v>
      </c>
    </row>
    <row r="10" spans="1:12" ht="30.6" customHeight="1" x14ac:dyDescent="0.25">
      <c r="A10" s="100" t="s">
        <v>427</v>
      </c>
      <c r="B10" s="80" t="s">
        <v>360</v>
      </c>
      <c r="C10" s="107">
        <v>78216975</v>
      </c>
      <c r="D10" s="107">
        <v>90448275</v>
      </c>
      <c r="E10" s="107">
        <v>82048316</v>
      </c>
      <c r="F10" s="107">
        <v>2173020</v>
      </c>
      <c r="G10" s="107">
        <v>53359689</v>
      </c>
      <c r="H10" s="107">
        <v>223652099</v>
      </c>
      <c r="I10" s="107">
        <v>44344453</v>
      </c>
      <c r="J10" s="107">
        <v>574242827</v>
      </c>
      <c r="K10" s="107">
        <v>0</v>
      </c>
      <c r="L10" s="107">
        <v>574242827</v>
      </c>
    </row>
    <row r="11" spans="1:12" ht="30.6" customHeight="1" x14ac:dyDescent="0.25">
      <c r="A11" s="100" t="s">
        <v>428</v>
      </c>
      <c r="B11" s="80" t="s">
        <v>361</v>
      </c>
      <c r="C11" s="107">
        <v>0</v>
      </c>
      <c r="D11" s="107">
        <v>0</v>
      </c>
      <c r="E11" s="107">
        <v>-64553026</v>
      </c>
      <c r="F11" s="107">
        <v>67544701</v>
      </c>
      <c r="G11" s="107">
        <v>0</v>
      </c>
      <c r="H11" s="107">
        <v>0</v>
      </c>
      <c r="I11" s="107">
        <v>45717452</v>
      </c>
      <c r="J11" s="107">
        <v>48709127</v>
      </c>
      <c r="K11" s="107">
        <v>0</v>
      </c>
      <c r="L11" s="107">
        <v>48709127</v>
      </c>
    </row>
    <row r="12" spans="1:12" ht="30.6" customHeight="1" x14ac:dyDescent="0.25">
      <c r="A12" s="97" t="s">
        <v>425</v>
      </c>
      <c r="B12" s="74" t="s">
        <v>362</v>
      </c>
      <c r="C12" s="108">
        <v>0</v>
      </c>
      <c r="D12" s="108">
        <v>0</v>
      </c>
      <c r="E12" s="108">
        <v>0</v>
      </c>
      <c r="F12" s="108">
        <v>0</v>
      </c>
      <c r="G12" s="108">
        <v>0</v>
      </c>
      <c r="H12" s="108">
        <v>0</v>
      </c>
      <c r="I12" s="108">
        <v>45717452</v>
      </c>
      <c r="J12" s="117">
        <v>45717452</v>
      </c>
      <c r="K12" s="108">
        <v>0</v>
      </c>
      <c r="L12" s="117">
        <v>45717452</v>
      </c>
    </row>
    <row r="13" spans="1:12" ht="30.6" customHeight="1" x14ac:dyDescent="0.25">
      <c r="A13" s="97" t="s">
        <v>426</v>
      </c>
      <c r="B13" s="72" t="s">
        <v>363</v>
      </c>
      <c r="C13" s="109">
        <v>0</v>
      </c>
      <c r="D13" s="109">
        <v>0</v>
      </c>
      <c r="E13" s="109">
        <v>-64553026</v>
      </c>
      <c r="F13" s="109">
        <v>67544701</v>
      </c>
      <c r="G13" s="109">
        <v>0</v>
      </c>
      <c r="H13" s="109">
        <v>0</v>
      </c>
      <c r="I13" s="109">
        <v>0</v>
      </c>
      <c r="J13" s="107">
        <v>2991675</v>
      </c>
      <c r="K13" s="109">
        <v>0</v>
      </c>
      <c r="L13" s="107">
        <v>2991675</v>
      </c>
    </row>
    <row r="14" spans="1:12" ht="30.6" customHeight="1" x14ac:dyDescent="0.25">
      <c r="A14" s="97" t="s">
        <v>399</v>
      </c>
      <c r="B14" s="74" t="s">
        <v>364</v>
      </c>
      <c r="C14" s="108">
        <v>0</v>
      </c>
      <c r="D14" s="108">
        <v>0</v>
      </c>
      <c r="E14" s="108">
        <v>-127891</v>
      </c>
      <c r="F14" s="108">
        <v>0</v>
      </c>
      <c r="G14" s="108">
        <v>0</v>
      </c>
      <c r="H14" s="108">
        <v>0</v>
      </c>
      <c r="I14" s="108">
        <v>0</v>
      </c>
      <c r="J14" s="117">
        <v>-127891</v>
      </c>
      <c r="K14" s="108">
        <v>0</v>
      </c>
      <c r="L14" s="117">
        <v>-127891</v>
      </c>
    </row>
    <row r="15" spans="1:12" ht="30.6" customHeight="1" x14ac:dyDescent="0.25">
      <c r="A15" s="97" t="s">
        <v>400</v>
      </c>
      <c r="B15" s="74" t="s">
        <v>365</v>
      </c>
      <c r="C15" s="108">
        <v>0</v>
      </c>
      <c r="D15" s="108">
        <v>0</v>
      </c>
      <c r="E15" s="108">
        <v>-60765666</v>
      </c>
      <c r="F15" s="108">
        <v>0</v>
      </c>
      <c r="G15" s="108">
        <v>0</v>
      </c>
      <c r="H15" s="108">
        <v>0</v>
      </c>
      <c r="I15" s="108">
        <v>0</v>
      </c>
      <c r="J15" s="117">
        <v>-60765666</v>
      </c>
      <c r="K15" s="108">
        <v>0</v>
      </c>
      <c r="L15" s="117">
        <v>-60765666</v>
      </c>
    </row>
    <row r="16" spans="1:12" ht="30.6" customHeight="1" x14ac:dyDescent="0.25">
      <c r="A16" s="97" t="s">
        <v>401</v>
      </c>
      <c r="B16" s="74" t="s">
        <v>366</v>
      </c>
      <c r="C16" s="108">
        <v>0</v>
      </c>
      <c r="D16" s="108">
        <v>0</v>
      </c>
      <c r="E16" s="108">
        <v>-3650475</v>
      </c>
      <c r="F16" s="108">
        <v>0</v>
      </c>
      <c r="G16" s="108">
        <v>0</v>
      </c>
      <c r="H16" s="108">
        <v>0</v>
      </c>
      <c r="I16" s="108">
        <v>0</v>
      </c>
      <c r="J16" s="117">
        <v>-3650475</v>
      </c>
      <c r="K16" s="108">
        <v>0</v>
      </c>
      <c r="L16" s="117">
        <v>-3650475</v>
      </c>
    </row>
    <row r="17" spans="1:12" ht="30.6" customHeight="1" x14ac:dyDescent="0.25">
      <c r="A17" s="97" t="s">
        <v>402</v>
      </c>
      <c r="B17" s="74" t="s">
        <v>242</v>
      </c>
      <c r="C17" s="108">
        <v>0</v>
      </c>
      <c r="D17" s="108">
        <v>0</v>
      </c>
      <c r="E17" s="108">
        <v>0</v>
      </c>
      <c r="F17" s="108">
        <v>69758971</v>
      </c>
      <c r="G17" s="108">
        <v>0</v>
      </c>
      <c r="H17" s="108">
        <v>0</v>
      </c>
      <c r="I17" s="108">
        <v>0</v>
      </c>
      <c r="J17" s="117">
        <v>69758971</v>
      </c>
      <c r="K17" s="108">
        <v>0</v>
      </c>
      <c r="L17" s="117">
        <v>69758971</v>
      </c>
    </row>
    <row r="18" spans="1:12" ht="30.6" customHeight="1" x14ac:dyDescent="0.25">
      <c r="A18" s="97" t="s">
        <v>403</v>
      </c>
      <c r="B18" s="74" t="s">
        <v>243</v>
      </c>
      <c r="C18" s="108">
        <v>0</v>
      </c>
      <c r="D18" s="108">
        <v>0</v>
      </c>
      <c r="E18" s="108">
        <v>0</v>
      </c>
      <c r="F18" s="108">
        <v>-2214270</v>
      </c>
      <c r="G18" s="108">
        <v>0</v>
      </c>
      <c r="H18" s="108">
        <v>0</v>
      </c>
      <c r="I18" s="108">
        <v>0</v>
      </c>
      <c r="J18" s="117">
        <v>-2214270</v>
      </c>
      <c r="K18" s="108">
        <v>0</v>
      </c>
      <c r="L18" s="117">
        <v>-2214270</v>
      </c>
    </row>
    <row r="19" spans="1:12" ht="30.6" customHeight="1" x14ac:dyDescent="0.25">
      <c r="A19" s="97" t="s">
        <v>404</v>
      </c>
      <c r="B19" s="74" t="s">
        <v>367</v>
      </c>
      <c r="C19" s="108">
        <v>0</v>
      </c>
      <c r="D19" s="108">
        <v>0</v>
      </c>
      <c r="E19" s="108">
        <v>-8994</v>
      </c>
      <c r="F19" s="108">
        <v>0</v>
      </c>
      <c r="G19" s="108">
        <v>0</v>
      </c>
      <c r="H19" s="108">
        <v>0</v>
      </c>
      <c r="I19" s="108">
        <v>0</v>
      </c>
      <c r="J19" s="117">
        <v>-8994</v>
      </c>
      <c r="K19" s="108"/>
      <c r="L19" s="117">
        <v>-8994</v>
      </c>
    </row>
    <row r="20" spans="1:12" ht="30.6" customHeight="1" x14ac:dyDescent="0.25">
      <c r="A20" s="100" t="s">
        <v>429</v>
      </c>
      <c r="B20" s="80" t="s">
        <v>368</v>
      </c>
      <c r="C20" s="107">
        <v>0</v>
      </c>
      <c r="D20" s="107">
        <v>0</v>
      </c>
      <c r="E20" s="107">
        <v>-72154</v>
      </c>
      <c r="F20" s="107">
        <v>0</v>
      </c>
      <c r="G20" s="107">
        <v>0</v>
      </c>
      <c r="H20" s="107">
        <v>44432445</v>
      </c>
      <c r="I20" s="107">
        <v>-44344453</v>
      </c>
      <c r="J20" s="107">
        <v>15838</v>
      </c>
      <c r="K20" s="107">
        <v>0</v>
      </c>
      <c r="L20" s="107">
        <v>15838</v>
      </c>
    </row>
    <row r="21" spans="1:12" ht="30.6" customHeight="1" x14ac:dyDescent="0.25">
      <c r="A21" s="97" t="s">
        <v>425</v>
      </c>
      <c r="B21" s="74" t="s">
        <v>369</v>
      </c>
      <c r="C21" s="108">
        <v>0</v>
      </c>
      <c r="D21" s="108">
        <v>0</v>
      </c>
      <c r="E21" s="108">
        <v>0</v>
      </c>
      <c r="F21" s="108">
        <v>0</v>
      </c>
      <c r="G21" s="108">
        <v>0</v>
      </c>
      <c r="H21" s="108">
        <v>0</v>
      </c>
      <c r="I21" s="108">
        <v>0</v>
      </c>
      <c r="J21" s="117">
        <v>0</v>
      </c>
      <c r="K21" s="108">
        <v>0</v>
      </c>
      <c r="L21" s="117">
        <v>0</v>
      </c>
    </row>
    <row r="22" spans="1:12" ht="30.6" customHeight="1" x14ac:dyDescent="0.25">
      <c r="A22" s="97" t="s">
        <v>426</v>
      </c>
      <c r="B22" s="74" t="s">
        <v>370</v>
      </c>
      <c r="C22" s="108">
        <v>0</v>
      </c>
      <c r="D22" s="108">
        <v>0</v>
      </c>
      <c r="E22" s="108">
        <v>0</v>
      </c>
      <c r="F22" s="108">
        <v>0</v>
      </c>
      <c r="G22" s="108">
        <v>0</v>
      </c>
      <c r="H22" s="108">
        <v>0</v>
      </c>
      <c r="I22" s="108">
        <v>0</v>
      </c>
      <c r="J22" s="117">
        <v>0</v>
      </c>
      <c r="K22" s="108">
        <v>0</v>
      </c>
      <c r="L22" s="117">
        <v>0</v>
      </c>
    </row>
    <row r="23" spans="1:12" ht="30.6" customHeight="1" x14ac:dyDescent="0.25">
      <c r="A23" s="97" t="s">
        <v>430</v>
      </c>
      <c r="B23" s="74" t="s">
        <v>371</v>
      </c>
      <c r="C23" s="108">
        <v>0</v>
      </c>
      <c r="D23" s="108">
        <v>0</v>
      </c>
      <c r="E23" s="108">
        <v>0</v>
      </c>
      <c r="F23" s="108">
        <v>0</v>
      </c>
      <c r="G23" s="108">
        <v>0</v>
      </c>
      <c r="H23" s="108">
        <v>0</v>
      </c>
      <c r="I23" s="108">
        <v>0</v>
      </c>
      <c r="J23" s="117">
        <v>0</v>
      </c>
      <c r="K23" s="108">
        <v>0</v>
      </c>
      <c r="L23" s="117">
        <v>0</v>
      </c>
    </row>
    <row r="24" spans="1:12" ht="30.6" customHeight="1" x14ac:dyDescent="0.25">
      <c r="A24" s="97" t="s">
        <v>431</v>
      </c>
      <c r="B24" s="74" t="s">
        <v>372</v>
      </c>
      <c r="C24" s="108">
        <v>0</v>
      </c>
      <c r="D24" s="108">
        <v>0</v>
      </c>
      <c r="E24" s="108">
        <v>-72154</v>
      </c>
      <c r="F24" s="108">
        <v>0</v>
      </c>
      <c r="G24" s="108">
        <v>0</v>
      </c>
      <c r="H24" s="108">
        <v>44432445</v>
      </c>
      <c r="I24" s="108">
        <v>-44344453</v>
      </c>
      <c r="J24" s="117">
        <v>15838</v>
      </c>
      <c r="K24" s="108">
        <v>0</v>
      </c>
      <c r="L24" s="117">
        <v>15838</v>
      </c>
    </row>
    <row r="25" spans="1:12" ht="30.6" customHeight="1" x14ac:dyDescent="0.25">
      <c r="A25" s="100" t="s">
        <v>432</v>
      </c>
      <c r="B25" s="80" t="s">
        <v>373</v>
      </c>
      <c r="C25" s="107">
        <v>78216975</v>
      </c>
      <c r="D25" s="107">
        <v>90448275</v>
      </c>
      <c r="E25" s="107">
        <v>17423136</v>
      </c>
      <c r="F25" s="107">
        <v>69717721</v>
      </c>
      <c r="G25" s="107">
        <v>53359689</v>
      </c>
      <c r="H25" s="107">
        <v>268084544</v>
      </c>
      <c r="I25" s="107">
        <v>45717452</v>
      </c>
      <c r="J25" s="107">
        <v>622967792</v>
      </c>
      <c r="K25" s="107">
        <v>0</v>
      </c>
      <c r="L25" s="107">
        <v>622967792</v>
      </c>
    </row>
    <row r="26" spans="1:12" ht="30.6" customHeight="1" x14ac:dyDescent="0.25">
      <c r="A26" s="100" t="s">
        <v>433</v>
      </c>
      <c r="B26" s="80" t="s">
        <v>374</v>
      </c>
      <c r="C26" s="107">
        <v>78216975</v>
      </c>
      <c r="D26" s="107">
        <v>90448275</v>
      </c>
      <c r="E26" s="107">
        <v>17423136</v>
      </c>
      <c r="F26" s="107">
        <v>69717721</v>
      </c>
      <c r="G26" s="107">
        <v>53359689</v>
      </c>
      <c r="H26" s="107">
        <v>268084544</v>
      </c>
      <c r="I26" s="107">
        <v>45717452</v>
      </c>
      <c r="J26" s="107">
        <v>622967792</v>
      </c>
      <c r="K26" s="107">
        <v>0</v>
      </c>
      <c r="L26" s="107">
        <v>622967792</v>
      </c>
    </row>
    <row r="27" spans="1:12" ht="30.6" customHeight="1" x14ac:dyDescent="0.25">
      <c r="A27" s="97" t="s">
        <v>425</v>
      </c>
      <c r="B27" s="74" t="s">
        <v>358</v>
      </c>
      <c r="C27" s="108">
        <v>0</v>
      </c>
      <c r="D27" s="108">
        <v>0</v>
      </c>
      <c r="E27" s="108">
        <v>-3333388</v>
      </c>
      <c r="F27" s="108">
        <v>0</v>
      </c>
      <c r="G27" s="108">
        <v>0</v>
      </c>
      <c r="H27" s="108">
        <v>2489732</v>
      </c>
      <c r="I27" s="108">
        <v>0</v>
      </c>
      <c r="J27" s="117">
        <v>-843656</v>
      </c>
      <c r="K27" s="108">
        <v>0</v>
      </c>
      <c r="L27" s="117">
        <v>-843656</v>
      </c>
    </row>
    <row r="28" spans="1:12" ht="30.6" customHeight="1" x14ac:dyDescent="0.25">
      <c r="A28" s="97" t="s">
        <v>426</v>
      </c>
      <c r="B28" s="74" t="s">
        <v>359</v>
      </c>
      <c r="C28" s="108">
        <v>0</v>
      </c>
      <c r="D28" s="108">
        <v>0</v>
      </c>
      <c r="E28" s="108">
        <v>0</v>
      </c>
      <c r="F28" s="108">
        <v>0</v>
      </c>
      <c r="G28" s="108">
        <v>0</v>
      </c>
      <c r="H28" s="108">
        <v>0</v>
      </c>
      <c r="I28" s="108">
        <v>0</v>
      </c>
      <c r="J28" s="117">
        <v>0</v>
      </c>
      <c r="K28" s="108">
        <v>0</v>
      </c>
      <c r="L28" s="117">
        <v>0</v>
      </c>
    </row>
    <row r="29" spans="1:12" ht="30.6" customHeight="1" x14ac:dyDescent="0.25">
      <c r="A29" s="100" t="s">
        <v>434</v>
      </c>
      <c r="B29" s="80" t="s">
        <v>375</v>
      </c>
      <c r="C29" s="107">
        <v>78216975</v>
      </c>
      <c r="D29" s="107">
        <v>90448275</v>
      </c>
      <c r="E29" s="107">
        <v>14089748</v>
      </c>
      <c r="F29" s="107">
        <v>69717721</v>
      </c>
      <c r="G29" s="107">
        <v>53359689</v>
      </c>
      <c r="H29" s="107">
        <v>270574276</v>
      </c>
      <c r="I29" s="107">
        <v>45717452</v>
      </c>
      <c r="J29" s="107">
        <v>622124136</v>
      </c>
      <c r="K29" s="107">
        <v>0</v>
      </c>
      <c r="L29" s="107">
        <v>622124136</v>
      </c>
    </row>
    <row r="30" spans="1:12" ht="30.6" customHeight="1" x14ac:dyDescent="0.25">
      <c r="A30" s="100" t="s">
        <v>435</v>
      </c>
      <c r="B30" s="80" t="s">
        <v>376</v>
      </c>
      <c r="C30" s="107">
        <v>0</v>
      </c>
      <c r="D30" s="107">
        <v>0</v>
      </c>
      <c r="E30" s="107">
        <v>6731017</v>
      </c>
      <c r="F30" s="107">
        <v>-12466280</v>
      </c>
      <c r="G30" s="107">
        <v>0</v>
      </c>
      <c r="H30" s="107">
        <v>0</v>
      </c>
      <c r="I30" s="107">
        <v>14014544</v>
      </c>
      <c r="J30" s="107">
        <v>8279281</v>
      </c>
      <c r="K30" s="107">
        <v>0</v>
      </c>
      <c r="L30" s="107">
        <v>8279281</v>
      </c>
    </row>
    <row r="31" spans="1:12" ht="30.6" customHeight="1" x14ac:dyDescent="0.25">
      <c r="A31" s="97" t="s">
        <v>425</v>
      </c>
      <c r="B31" s="74" t="s">
        <v>362</v>
      </c>
      <c r="C31" s="108">
        <v>0</v>
      </c>
      <c r="D31" s="108">
        <v>0</v>
      </c>
      <c r="E31" s="108">
        <v>0</v>
      </c>
      <c r="F31" s="108">
        <v>0</v>
      </c>
      <c r="G31" s="108">
        <v>0</v>
      </c>
      <c r="H31" s="108">
        <v>0</v>
      </c>
      <c r="I31" s="108">
        <v>14014544</v>
      </c>
      <c r="J31" s="117">
        <v>14014544</v>
      </c>
      <c r="K31" s="108">
        <v>0</v>
      </c>
      <c r="L31" s="117">
        <v>14014544</v>
      </c>
    </row>
    <row r="32" spans="1:12" ht="30.6" customHeight="1" x14ac:dyDescent="0.25">
      <c r="A32" s="97" t="s">
        <v>426</v>
      </c>
      <c r="B32" s="72" t="s">
        <v>377</v>
      </c>
      <c r="C32" s="109">
        <v>0</v>
      </c>
      <c r="D32" s="109">
        <v>0</v>
      </c>
      <c r="E32" s="109">
        <v>6731017</v>
      </c>
      <c r="F32" s="109">
        <v>-12466280</v>
      </c>
      <c r="G32" s="109">
        <v>0</v>
      </c>
      <c r="H32" s="109">
        <v>0</v>
      </c>
      <c r="I32" s="109">
        <v>0</v>
      </c>
      <c r="J32" s="107">
        <v>-5735263</v>
      </c>
      <c r="K32" s="109">
        <v>0</v>
      </c>
      <c r="L32" s="107">
        <v>-5735263</v>
      </c>
    </row>
    <row r="33" spans="1:12" ht="30.6" customHeight="1" x14ac:dyDescent="0.25">
      <c r="A33" s="97" t="s">
        <v>399</v>
      </c>
      <c r="B33" s="74" t="s">
        <v>364</v>
      </c>
      <c r="C33" s="108">
        <v>0</v>
      </c>
      <c r="D33" s="108">
        <v>0</v>
      </c>
      <c r="E33" s="108">
        <v>0</v>
      </c>
      <c r="F33" s="108">
        <v>0</v>
      </c>
      <c r="G33" s="108">
        <v>0</v>
      </c>
      <c r="H33" s="108">
        <v>0</v>
      </c>
      <c r="I33" s="108">
        <v>0</v>
      </c>
      <c r="J33" s="117">
        <v>0</v>
      </c>
      <c r="K33" s="108">
        <v>0</v>
      </c>
      <c r="L33" s="117">
        <v>0</v>
      </c>
    </row>
    <row r="34" spans="1:12" ht="30.6" customHeight="1" x14ac:dyDescent="0.25">
      <c r="A34" s="97" t="s">
        <v>400</v>
      </c>
      <c r="B34" s="74" t="s">
        <v>365</v>
      </c>
      <c r="C34" s="108">
        <v>0</v>
      </c>
      <c r="D34" s="108">
        <v>0</v>
      </c>
      <c r="E34" s="108">
        <v>6893735</v>
      </c>
      <c r="F34" s="108">
        <v>0</v>
      </c>
      <c r="G34" s="108">
        <v>0</v>
      </c>
      <c r="H34" s="108">
        <v>0</v>
      </c>
      <c r="I34" s="108">
        <v>0</v>
      </c>
      <c r="J34" s="117">
        <v>6893735</v>
      </c>
      <c r="K34" s="108">
        <v>0</v>
      </c>
      <c r="L34" s="117">
        <v>6893735</v>
      </c>
    </row>
    <row r="35" spans="1:12" ht="30.6" customHeight="1" x14ac:dyDescent="0.25">
      <c r="A35" s="97" t="s">
        <v>401</v>
      </c>
      <c r="B35" s="74" t="s">
        <v>366</v>
      </c>
      <c r="C35" s="108">
        <v>0</v>
      </c>
      <c r="D35" s="108">
        <v>0</v>
      </c>
      <c r="E35" s="108">
        <v>-162718</v>
      </c>
      <c r="F35" s="108">
        <v>0</v>
      </c>
      <c r="G35" s="108">
        <v>0</v>
      </c>
      <c r="H35" s="108">
        <v>0</v>
      </c>
      <c r="I35" s="108">
        <v>0</v>
      </c>
      <c r="J35" s="117">
        <v>-162718</v>
      </c>
      <c r="K35" s="108">
        <v>0</v>
      </c>
      <c r="L35" s="117">
        <v>-162718</v>
      </c>
    </row>
    <row r="36" spans="1:12" ht="30.6" customHeight="1" x14ac:dyDescent="0.25">
      <c r="A36" s="97" t="s">
        <v>402</v>
      </c>
      <c r="B36" s="74" t="s">
        <v>242</v>
      </c>
      <c r="C36" s="108">
        <v>0</v>
      </c>
      <c r="D36" s="108">
        <v>0</v>
      </c>
      <c r="E36" s="108">
        <v>0</v>
      </c>
      <c r="F36" s="108">
        <v>-15455535</v>
      </c>
      <c r="G36" s="108">
        <v>0</v>
      </c>
      <c r="H36" s="108">
        <v>0</v>
      </c>
      <c r="I36" s="108">
        <v>0</v>
      </c>
      <c r="J36" s="117">
        <v>-15455535</v>
      </c>
      <c r="K36" s="108">
        <v>0</v>
      </c>
      <c r="L36" s="117">
        <v>-15455535</v>
      </c>
    </row>
    <row r="37" spans="1:12" ht="30.6" customHeight="1" x14ac:dyDescent="0.25">
      <c r="A37" s="97" t="s">
        <v>403</v>
      </c>
      <c r="B37" s="74" t="s">
        <v>243</v>
      </c>
      <c r="C37" s="108">
        <v>0</v>
      </c>
      <c r="D37" s="108">
        <v>0</v>
      </c>
      <c r="E37" s="108">
        <v>0</v>
      </c>
      <c r="F37" s="108">
        <v>2989255</v>
      </c>
      <c r="G37" s="108">
        <v>0</v>
      </c>
      <c r="H37" s="108">
        <v>0</v>
      </c>
      <c r="I37" s="108">
        <v>0</v>
      </c>
      <c r="J37" s="117">
        <v>2989255</v>
      </c>
      <c r="K37" s="108">
        <v>0</v>
      </c>
      <c r="L37" s="117">
        <v>2989255</v>
      </c>
    </row>
    <row r="38" spans="1:12" ht="30.6" customHeight="1" x14ac:dyDescent="0.25">
      <c r="A38" s="97" t="s">
        <v>404</v>
      </c>
      <c r="B38" s="74" t="s">
        <v>367</v>
      </c>
      <c r="C38" s="108">
        <v>0</v>
      </c>
      <c r="D38" s="108">
        <v>0</v>
      </c>
      <c r="E38" s="108">
        <v>0</v>
      </c>
      <c r="F38" s="108">
        <v>0</v>
      </c>
      <c r="G38" s="108">
        <v>0</v>
      </c>
      <c r="H38" s="108">
        <v>0</v>
      </c>
      <c r="I38" s="108">
        <v>0</v>
      </c>
      <c r="J38" s="117">
        <v>0</v>
      </c>
      <c r="K38" s="108">
        <v>0</v>
      </c>
      <c r="L38" s="117">
        <v>0</v>
      </c>
    </row>
    <row r="39" spans="1:12" ht="30.6" customHeight="1" x14ac:dyDescent="0.25">
      <c r="A39" s="100" t="s">
        <v>436</v>
      </c>
      <c r="B39" s="80" t="s">
        <v>378</v>
      </c>
      <c r="C39" s="107">
        <v>0</v>
      </c>
      <c r="D39" s="107">
        <v>0</v>
      </c>
      <c r="E39" s="107">
        <v>32754</v>
      </c>
      <c r="F39" s="107">
        <v>0</v>
      </c>
      <c r="G39" s="107">
        <v>0</v>
      </c>
      <c r="H39" s="107">
        <v>45572715</v>
      </c>
      <c r="I39" s="107">
        <v>-45717453</v>
      </c>
      <c r="J39" s="107">
        <v>-111984</v>
      </c>
      <c r="K39" s="107">
        <v>0</v>
      </c>
      <c r="L39" s="107">
        <v>-111984</v>
      </c>
    </row>
    <row r="40" spans="1:12" ht="30.6" customHeight="1" x14ac:dyDescent="0.25">
      <c r="A40" s="97" t="s">
        <v>425</v>
      </c>
      <c r="B40" s="74" t="s">
        <v>369</v>
      </c>
      <c r="C40" s="108">
        <v>0</v>
      </c>
      <c r="D40" s="108">
        <v>0</v>
      </c>
      <c r="E40" s="108">
        <v>0</v>
      </c>
      <c r="F40" s="108">
        <v>0</v>
      </c>
      <c r="G40" s="108">
        <v>0</v>
      </c>
      <c r="H40" s="108">
        <v>0</v>
      </c>
      <c r="I40" s="108">
        <v>0</v>
      </c>
      <c r="J40" s="117">
        <v>0</v>
      </c>
      <c r="K40" s="108">
        <v>0</v>
      </c>
      <c r="L40" s="117">
        <v>0</v>
      </c>
    </row>
    <row r="41" spans="1:12" ht="30.6" customHeight="1" x14ac:dyDescent="0.25">
      <c r="A41" s="97" t="s">
        <v>426</v>
      </c>
      <c r="B41" s="74" t="s">
        <v>370</v>
      </c>
      <c r="C41" s="108">
        <v>0</v>
      </c>
      <c r="D41" s="108">
        <v>0</v>
      </c>
      <c r="E41" s="108">
        <v>0</v>
      </c>
      <c r="F41" s="108">
        <v>0</v>
      </c>
      <c r="G41" s="108">
        <v>0</v>
      </c>
      <c r="H41" s="108">
        <v>0</v>
      </c>
      <c r="I41" s="108">
        <v>0</v>
      </c>
      <c r="J41" s="117">
        <v>0</v>
      </c>
      <c r="K41" s="108">
        <v>0</v>
      </c>
      <c r="L41" s="117">
        <v>0</v>
      </c>
    </row>
    <row r="42" spans="1:12" ht="30.6" customHeight="1" x14ac:dyDescent="0.25">
      <c r="A42" s="97" t="s">
        <v>430</v>
      </c>
      <c r="B42" s="74" t="s">
        <v>371</v>
      </c>
      <c r="C42" s="108">
        <v>0</v>
      </c>
      <c r="D42" s="108">
        <v>0</v>
      </c>
      <c r="E42" s="108">
        <v>0</v>
      </c>
      <c r="F42" s="108">
        <v>0</v>
      </c>
      <c r="G42" s="108">
        <v>0</v>
      </c>
      <c r="H42" s="108">
        <v>0</v>
      </c>
      <c r="I42" s="108">
        <v>0</v>
      </c>
      <c r="J42" s="117">
        <v>0</v>
      </c>
      <c r="K42" s="108">
        <v>0</v>
      </c>
      <c r="L42" s="117">
        <v>0</v>
      </c>
    </row>
    <row r="43" spans="1:12" ht="30.6" customHeight="1" x14ac:dyDescent="0.25">
      <c r="A43" s="97" t="s">
        <v>431</v>
      </c>
      <c r="B43" s="74" t="s">
        <v>379</v>
      </c>
      <c r="C43" s="108">
        <v>0</v>
      </c>
      <c r="D43" s="108">
        <v>0</v>
      </c>
      <c r="E43" s="108">
        <v>32754</v>
      </c>
      <c r="F43" s="108">
        <v>0</v>
      </c>
      <c r="G43" s="108">
        <v>0</v>
      </c>
      <c r="H43" s="108">
        <v>45572715</v>
      </c>
      <c r="I43" s="108">
        <v>-45717453</v>
      </c>
      <c r="J43" s="117">
        <v>-111984</v>
      </c>
      <c r="K43" s="108">
        <v>0</v>
      </c>
      <c r="L43" s="117">
        <v>-111984</v>
      </c>
    </row>
    <row r="44" spans="1:12" ht="30.6" customHeight="1" x14ac:dyDescent="0.25">
      <c r="A44" s="100" t="s">
        <v>437</v>
      </c>
      <c r="B44" s="80" t="s">
        <v>380</v>
      </c>
      <c r="C44" s="107">
        <v>78216975</v>
      </c>
      <c r="D44" s="107">
        <v>90448275</v>
      </c>
      <c r="E44" s="107">
        <v>20853519</v>
      </c>
      <c r="F44" s="107">
        <v>57251441</v>
      </c>
      <c r="G44" s="107">
        <v>53359689</v>
      </c>
      <c r="H44" s="107">
        <v>316146991</v>
      </c>
      <c r="I44" s="107">
        <v>14014543</v>
      </c>
      <c r="J44" s="107">
        <v>630291433</v>
      </c>
      <c r="K44" s="107">
        <v>0</v>
      </c>
      <c r="L44" s="107">
        <v>630291433</v>
      </c>
    </row>
    <row r="45" spans="1:12" ht="30.6" customHeight="1" x14ac:dyDescent="0.25">
      <c r="A45" s="191" t="s">
        <v>381</v>
      </c>
      <c r="B45" s="191"/>
      <c r="C45" s="191"/>
      <c r="D45" s="62"/>
      <c r="E45" s="62"/>
      <c r="F45" s="62"/>
      <c r="G45" s="62"/>
      <c r="H45" s="62"/>
      <c r="I45" s="62"/>
      <c r="J45" s="62"/>
      <c r="K45" s="62"/>
      <c r="L45" s="62"/>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1"/>
  <sheetViews>
    <sheetView showGridLines="0" tabSelected="1" topLeftCell="A85" zoomScale="87" zoomScaleNormal="87" workbookViewId="0">
      <selection activeCell="A97" sqref="A97"/>
    </sheetView>
  </sheetViews>
  <sheetFormatPr defaultRowHeight="13.2" x14ac:dyDescent="0.25"/>
  <cols>
    <col min="1" max="1" width="8.88671875" style="123"/>
    <col min="9" max="9" width="115.33203125" customWidth="1"/>
  </cols>
  <sheetData>
    <row r="1" spans="1:9" x14ac:dyDescent="0.25">
      <c r="A1" s="205" t="s">
        <v>520</v>
      </c>
      <c r="B1" s="206"/>
      <c r="C1" s="206"/>
      <c r="D1" s="206"/>
      <c r="E1" s="206"/>
      <c r="F1" s="206"/>
      <c r="G1" s="206"/>
      <c r="H1" s="206"/>
      <c r="I1" s="206"/>
    </row>
    <row r="2" spans="1:9" x14ac:dyDescent="0.25">
      <c r="A2" s="206"/>
      <c r="B2" s="206"/>
      <c r="C2" s="206"/>
      <c r="D2" s="206"/>
      <c r="E2" s="206"/>
      <c r="F2" s="206"/>
      <c r="G2" s="206"/>
      <c r="H2" s="206"/>
      <c r="I2" s="206"/>
    </row>
    <row r="3" spans="1:9" x14ac:dyDescent="0.25">
      <c r="A3" s="206"/>
      <c r="B3" s="206"/>
      <c r="C3" s="206"/>
      <c r="D3" s="206"/>
      <c r="E3" s="206"/>
      <c r="F3" s="206"/>
      <c r="G3" s="206"/>
      <c r="H3" s="206"/>
      <c r="I3" s="206"/>
    </row>
    <row r="4" spans="1:9" x14ac:dyDescent="0.25">
      <c r="A4" s="206"/>
      <c r="B4" s="206"/>
      <c r="C4" s="206"/>
      <c r="D4" s="206"/>
      <c r="E4" s="206"/>
      <c r="F4" s="206"/>
      <c r="G4" s="206"/>
      <c r="H4" s="206"/>
      <c r="I4" s="206"/>
    </row>
    <row r="5" spans="1:9" x14ac:dyDescent="0.25">
      <c r="A5" s="206"/>
      <c r="B5" s="206"/>
      <c r="C5" s="206"/>
      <c r="D5" s="206"/>
      <c r="E5" s="206"/>
      <c r="F5" s="206"/>
      <c r="G5" s="206"/>
      <c r="H5" s="206"/>
      <c r="I5" s="206"/>
    </row>
    <row r="6" spans="1:9" x14ac:dyDescent="0.25">
      <c r="A6" s="206"/>
      <c r="B6" s="206"/>
      <c r="C6" s="206"/>
      <c r="D6" s="206"/>
      <c r="E6" s="206"/>
      <c r="F6" s="206"/>
      <c r="G6" s="206"/>
      <c r="H6" s="206"/>
      <c r="I6" s="206"/>
    </row>
    <row r="7" spans="1:9" x14ac:dyDescent="0.25">
      <c r="A7" s="206"/>
      <c r="B7" s="206"/>
      <c r="C7" s="206"/>
      <c r="D7" s="206"/>
      <c r="E7" s="206"/>
      <c r="F7" s="206"/>
      <c r="G7" s="206"/>
      <c r="H7" s="206"/>
      <c r="I7" s="206"/>
    </row>
    <row r="8" spans="1:9" x14ac:dyDescent="0.25">
      <c r="A8" s="206"/>
      <c r="B8" s="206"/>
      <c r="C8" s="206"/>
      <c r="D8" s="206"/>
      <c r="E8" s="206"/>
      <c r="F8" s="206"/>
      <c r="G8" s="206"/>
      <c r="H8" s="206"/>
      <c r="I8" s="206"/>
    </row>
    <row r="9" spans="1:9" x14ac:dyDescent="0.25">
      <c r="A9" s="206"/>
      <c r="B9" s="206"/>
      <c r="C9" s="206"/>
      <c r="D9" s="206"/>
      <c r="E9" s="206"/>
      <c r="F9" s="206"/>
      <c r="G9" s="206"/>
      <c r="H9" s="206"/>
      <c r="I9" s="206"/>
    </row>
    <row r="10" spans="1:9" x14ac:dyDescent="0.25">
      <c r="A10" s="206"/>
      <c r="B10" s="206"/>
      <c r="C10" s="206"/>
      <c r="D10" s="206"/>
      <c r="E10" s="206"/>
      <c r="F10" s="206"/>
      <c r="G10" s="206"/>
      <c r="H10" s="206"/>
      <c r="I10" s="206"/>
    </row>
    <row r="11" spans="1:9" x14ac:dyDescent="0.25">
      <c r="A11" s="206"/>
      <c r="B11" s="206"/>
      <c r="C11" s="206"/>
      <c r="D11" s="206"/>
      <c r="E11" s="206"/>
      <c r="F11" s="206"/>
      <c r="G11" s="206"/>
      <c r="H11" s="206"/>
      <c r="I11" s="206"/>
    </row>
    <row r="12" spans="1:9" x14ac:dyDescent="0.25">
      <c r="A12" s="206"/>
      <c r="B12" s="206"/>
      <c r="C12" s="206"/>
      <c r="D12" s="206"/>
      <c r="E12" s="206"/>
      <c r="F12" s="206"/>
      <c r="G12" s="206"/>
      <c r="H12" s="206"/>
      <c r="I12" s="206"/>
    </row>
    <row r="13" spans="1:9" x14ac:dyDescent="0.25">
      <c r="A13" s="206"/>
      <c r="B13" s="206"/>
      <c r="C13" s="206"/>
      <c r="D13" s="206"/>
      <c r="E13" s="206"/>
      <c r="F13" s="206"/>
      <c r="G13" s="206"/>
      <c r="H13" s="206"/>
      <c r="I13" s="206"/>
    </row>
    <row r="14" spans="1:9" x14ac:dyDescent="0.25">
      <c r="A14" s="206"/>
      <c r="B14" s="206"/>
      <c r="C14" s="206"/>
      <c r="D14" s="206"/>
      <c r="E14" s="206"/>
      <c r="F14" s="206"/>
      <c r="G14" s="206"/>
      <c r="H14" s="206"/>
      <c r="I14" s="206"/>
    </row>
    <row r="15" spans="1:9" x14ac:dyDescent="0.25">
      <c r="A15" s="206"/>
      <c r="B15" s="206"/>
      <c r="C15" s="206"/>
      <c r="D15" s="206"/>
      <c r="E15" s="206"/>
      <c r="F15" s="206"/>
      <c r="G15" s="206"/>
      <c r="H15" s="206"/>
      <c r="I15" s="206"/>
    </row>
    <row r="16" spans="1:9" x14ac:dyDescent="0.25">
      <c r="A16" s="206"/>
      <c r="B16" s="206"/>
      <c r="C16" s="206"/>
      <c r="D16" s="206"/>
      <c r="E16" s="206"/>
      <c r="F16" s="206"/>
      <c r="G16" s="206"/>
      <c r="H16" s="206"/>
      <c r="I16" s="206"/>
    </row>
    <row r="17" spans="1:9" x14ac:dyDescent="0.25">
      <c r="A17" s="206"/>
      <c r="B17" s="206"/>
      <c r="C17" s="206"/>
      <c r="D17" s="206"/>
      <c r="E17" s="206"/>
      <c r="F17" s="206"/>
      <c r="G17" s="206"/>
      <c r="H17" s="206"/>
      <c r="I17" s="206"/>
    </row>
    <row r="18" spans="1:9" x14ac:dyDescent="0.25">
      <c r="A18" s="206"/>
      <c r="B18" s="206"/>
      <c r="C18" s="206"/>
      <c r="D18" s="206"/>
      <c r="E18" s="206"/>
      <c r="F18" s="206"/>
      <c r="G18" s="206"/>
      <c r="H18" s="206"/>
      <c r="I18" s="206"/>
    </row>
    <row r="19" spans="1:9" x14ac:dyDescent="0.25">
      <c r="A19" s="206"/>
      <c r="B19" s="206"/>
      <c r="C19" s="206"/>
      <c r="D19" s="206"/>
      <c r="E19" s="206"/>
      <c r="F19" s="206"/>
      <c r="G19" s="206"/>
      <c r="H19" s="206"/>
      <c r="I19" s="206"/>
    </row>
    <row r="20" spans="1:9" x14ac:dyDescent="0.25">
      <c r="A20" s="206"/>
      <c r="B20" s="206"/>
      <c r="C20" s="206"/>
      <c r="D20" s="206"/>
      <c r="E20" s="206"/>
      <c r="F20" s="206"/>
      <c r="G20" s="206"/>
      <c r="H20" s="206"/>
      <c r="I20" s="206"/>
    </row>
    <row r="21" spans="1:9" x14ac:dyDescent="0.25">
      <c r="A21" s="206"/>
      <c r="B21" s="206"/>
      <c r="C21" s="206"/>
      <c r="D21" s="206"/>
      <c r="E21" s="206"/>
      <c r="F21" s="206"/>
      <c r="G21" s="206"/>
      <c r="H21" s="206"/>
      <c r="I21" s="206"/>
    </row>
    <row r="22" spans="1:9" x14ac:dyDescent="0.25">
      <c r="A22" s="206"/>
      <c r="B22" s="206"/>
      <c r="C22" s="206"/>
      <c r="D22" s="206"/>
      <c r="E22" s="206"/>
      <c r="F22" s="206"/>
      <c r="G22" s="206"/>
      <c r="H22" s="206"/>
      <c r="I22" s="206"/>
    </row>
    <row r="23" spans="1:9" x14ac:dyDescent="0.25">
      <c r="A23" s="206"/>
      <c r="B23" s="206"/>
      <c r="C23" s="206"/>
      <c r="D23" s="206"/>
      <c r="E23" s="206"/>
      <c r="F23" s="206"/>
      <c r="G23" s="206"/>
      <c r="H23" s="206"/>
      <c r="I23" s="206"/>
    </row>
    <row r="24" spans="1:9" x14ac:dyDescent="0.25">
      <c r="A24" s="206"/>
      <c r="B24" s="206"/>
      <c r="C24" s="206"/>
      <c r="D24" s="206"/>
      <c r="E24" s="206"/>
      <c r="F24" s="206"/>
      <c r="G24" s="206"/>
      <c r="H24" s="206"/>
      <c r="I24" s="206"/>
    </row>
    <row r="25" spans="1:9" x14ac:dyDescent="0.25">
      <c r="A25" s="206"/>
      <c r="B25" s="206"/>
      <c r="C25" s="206"/>
      <c r="D25" s="206"/>
      <c r="E25" s="206"/>
      <c r="F25" s="206"/>
      <c r="G25" s="206"/>
      <c r="H25" s="206"/>
      <c r="I25" s="206"/>
    </row>
    <row r="26" spans="1:9" x14ac:dyDescent="0.25">
      <c r="A26" s="206"/>
      <c r="B26" s="206"/>
      <c r="C26" s="206"/>
      <c r="D26" s="206"/>
      <c r="E26" s="206"/>
      <c r="F26" s="206"/>
      <c r="G26" s="206"/>
      <c r="H26" s="206"/>
      <c r="I26" s="206"/>
    </row>
    <row r="27" spans="1:9" x14ac:dyDescent="0.25">
      <c r="A27" s="206"/>
      <c r="B27" s="206"/>
      <c r="C27" s="206"/>
      <c r="D27" s="206"/>
      <c r="E27" s="206"/>
      <c r="F27" s="206"/>
      <c r="G27" s="206"/>
      <c r="H27" s="206"/>
      <c r="I27" s="206"/>
    </row>
    <row r="28" spans="1:9" x14ac:dyDescent="0.25">
      <c r="A28" s="206"/>
      <c r="B28" s="206"/>
      <c r="C28" s="206"/>
      <c r="D28" s="206"/>
      <c r="E28" s="206"/>
      <c r="F28" s="206"/>
      <c r="G28" s="206"/>
      <c r="H28" s="206"/>
      <c r="I28" s="206"/>
    </row>
    <row r="29" spans="1:9" x14ac:dyDescent="0.25">
      <c r="A29" s="206"/>
      <c r="B29" s="206"/>
      <c r="C29" s="206"/>
      <c r="D29" s="206"/>
      <c r="E29" s="206"/>
      <c r="F29" s="206"/>
      <c r="G29" s="206"/>
      <c r="H29" s="206"/>
      <c r="I29" s="206"/>
    </row>
    <row r="30" spans="1:9" x14ac:dyDescent="0.25">
      <c r="A30" s="206"/>
      <c r="B30" s="206"/>
      <c r="C30" s="206"/>
      <c r="D30" s="206"/>
      <c r="E30" s="206"/>
      <c r="F30" s="206"/>
      <c r="G30" s="206"/>
      <c r="H30" s="206"/>
      <c r="I30" s="206"/>
    </row>
    <row r="31" spans="1:9" x14ac:dyDescent="0.25">
      <c r="A31" s="206"/>
      <c r="B31" s="206"/>
      <c r="C31" s="206"/>
      <c r="D31" s="206"/>
      <c r="E31" s="206"/>
      <c r="F31" s="206"/>
      <c r="G31" s="206"/>
      <c r="H31" s="206"/>
      <c r="I31" s="206"/>
    </row>
    <row r="32" spans="1:9" x14ac:dyDescent="0.25">
      <c r="A32" s="206"/>
      <c r="B32" s="206"/>
      <c r="C32" s="206"/>
      <c r="D32" s="206"/>
      <c r="E32" s="206"/>
      <c r="F32" s="206"/>
      <c r="G32" s="206"/>
      <c r="H32" s="206"/>
      <c r="I32" s="206"/>
    </row>
    <row r="33" spans="1:9" x14ac:dyDescent="0.25">
      <c r="A33" s="206"/>
      <c r="B33" s="206"/>
      <c r="C33" s="206"/>
      <c r="D33" s="206"/>
      <c r="E33" s="206"/>
      <c r="F33" s="206"/>
      <c r="G33" s="206"/>
      <c r="H33" s="206"/>
      <c r="I33" s="206"/>
    </row>
    <row r="34" spans="1:9" x14ac:dyDescent="0.25">
      <c r="A34" s="206"/>
      <c r="B34" s="206"/>
      <c r="C34" s="206"/>
      <c r="D34" s="206"/>
      <c r="E34" s="206"/>
      <c r="F34" s="206"/>
      <c r="G34" s="206"/>
      <c r="H34" s="206"/>
      <c r="I34" s="206"/>
    </row>
    <row r="35" spans="1:9" x14ac:dyDescent="0.25">
      <c r="A35" s="206"/>
      <c r="B35" s="206"/>
      <c r="C35" s="206"/>
      <c r="D35" s="206"/>
      <c r="E35" s="206"/>
      <c r="F35" s="206"/>
      <c r="G35" s="206"/>
      <c r="H35" s="206"/>
      <c r="I35" s="206"/>
    </row>
    <row r="36" spans="1:9" x14ac:dyDescent="0.25">
      <c r="A36" s="206"/>
      <c r="B36" s="206"/>
      <c r="C36" s="206"/>
      <c r="D36" s="206"/>
      <c r="E36" s="206"/>
      <c r="F36" s="206"/>
      <c r="G36" s="206"/>
      <c r="H36" s="206"/>
      <c r="I36" s="206"/>
    </row>
    <row r="37" spans="1:9" x14ac:dyDescent="0.25">
      <c r="A37" s="206"/>
      <c r="B37" s="206"/>
      <c r="C37" s="206"/>
      <c r="D37" s="206"/>
      <c r="E37" s="206"/>
      <c r="F37" s="206"/>
      <c r="G37" s="206"/>
      <c r="H37" s="206"/>
      <c r="I37" s="206"/>
    </row>
    <row r="38" spans="1:9" x14ac:dyDescent="0.25">
      <c r="A38" s="206"/>
      <c r="B38" s="206"/>
      <c r="C38" s="206"/>
      <c r="D38" s="206"/>
      <c r="E38" s="206"/>
      <c r="F38" s="206"/>
      <c r="G38" s="206"/>
      <c r="H38" s="206"/>
      <c r="I38" s="206"/>
    </row>
    <row r="39" spans="1:9" x14ac:dyDescent="0.25">
      <c r="A39" s="206"/>
      <c r="B39" s="206"/>
      <c r="C39" s="206"/>
      <c r="D39" s="206"/>
      <c r="E39" s="206"/>
      <c r="F39" s="206"/>
      <c r="G39" s="206"/>
      <c r="H39" s="206"/>
      <c r="I39" s="206"/>
    </row>
    <row r="40" spans="1:9" ht="162" customHeight="1" x14ac:dyDescent="0.25">
      <c r="A40" s="206"/>
      <c r="B40" s="206"/>
      <c r="C40" s="206"/>
      <c r="D40" s="206"/>
      <c r="E40" s="206"/>
      <c r="F40" s="206"/>
      <c r="G40" s="206"/>
      <c r="H40" s="206"/>
      <c r="I40" s="206"/>
    </row>
    <row r="41" spans="1:9" x14ac:dyDescent="0.25">
      <c r="A41"/>
    </row>
    <row r="42" spans="1:9" x14ac:dyDescent="0.25">
      <c r="A42" s="122" t="s">
        <v>486</v>
      </c>
    </row>
    <row r="44" spans="1:9" x14ac:dyDescent="0.25">
      <c r="A44" s="123" t="s">
        <v>487</v>
      </c>
    </row>
    <row r="45" spans="1:9" x14ac:dyDescent="0.25">
      <c r="A45" s="123" t="s">
        <v>488</v>
      </c>
    </row>
    <row r="47" spans="1:9" x14ac:dyDescent="0.25">
      <c r="A47" s="123" t="s">
        <v>489</v>
      </c>
    </row>
    <row r="48" spans="1:9" x14ac:dyDescent="0.25">
      <c r="A48" s="123" t="s">
        <v>490</v>
      </c>
    </row>
    <row r="49" spans="1:1" x14ac:dyDescent="0.25">
      <c r="A49" s="123" t="s">
        <v>491</v>
      </c>
    </row>
    <row r="51" spans="1:1" x14ac:dyDescent="0.25">
      <c r="A51" s="123" t="s">
        <v>492</v>
      </c>
    </row>
    <row r="52" spans="1:1" x14ac:dyDescent="0.25">
      <c r="A52" s="123" t="s">
        <v>493</v>
      </c>
    </row>
    <row r="53" spans="1:1" x14ac:dyDescent="0.25">
      <c r="A53" s="123" t="s">
        <v>494</v>
      </c>
    </row>
    <row r="55" spans="1:1" x14ac:dyDescent="0.25">
      <c r="A55" s="123" t="s">
        <v>495</v>
      </c>
    </row>
    <row r="56" spans="1:1" x14ac:dyDescent="0.25">
      <c r="A56" s="123" t="s">
        <v>496</v>
      </c>
    </row>
    <row r="58" spans="1:1" x14ac:dyDescent="0.25">
      <c r="A58" s="123" t="s">
        <v>497</v>
      </c>
    </row>
    <row r="59" spans="1:1" x14ac:dyDescent="0.25">
      <c r="A59" s="123" t="s">
        <v>496</v>
      </c>
    </row>
    <row r="61" spans="1:1" x14ac:dyDescent="0.25">
      <c r="A61" s="123" t="s">
        <v>425</v>
      </c>
    </row>
    <row r="62" spans="1:1" x14ac:dyDescent="0.25">
      <c r="A62" s="123" t="s">
        <v>496</v>
      </c>
    </row>
    <row r="64" spans="1:1" x14ac:dyDescent="0.25">
      <c r="A64" s="123" t="s">
        <v>498</v>
      </c>
    </row>
    <row r="65" spans="1:1" x14ac:dyDescent="0.25">
      <c r="A65" s="123" t="s">
        <v>499</v>
      </c>
    </row>
    <row r="66" spans="1:1" x14ac:dyDescent="0.25">
      <c r="A66" s="123" t="s">
        <v>500</v>
      </c>
    </row>
    <row r="68" spans="1:1" x14ac:dyDescent="0.25">
      <c r="A68" s="123" t="s">
        <v>501</v>
      </c>
    </row>
    <row r="69" spans="1:1" x14ac:dyDescent="0.25">
      <c r="A69" s="123" t="s">
        <v>496</v>
      </c>
    </row>
    <row r="71" spans="1:1" x14ac:dyDescent="0.25">
      <c r="A71" s="123" t="s">
        <v>431</v>
      </c>
    </row>
    <row r="72" spans="1:1" x14ac:dyDescent="0.25">
      <c r="A72" s="123" t="s">
        <v>502</v>
      </c>
    </row>
    <row r="74" spans="1:1" x14ac:dyDescent="0.25">
      <c r="A74" s="123" t="s">
        <v>503</v>
      </c>
    </row>
    <row r="75" spans="1:1" x14ac:dyDescent="0.25">
      <c r="A75" s="123" t="s">
        <v>496</v>
      </c>
    </row>
    <row r="77" spans="1:1" x14ac:dyDescent="0.25">
      <c r="A77" s="123" t="s">
        <v>504</v>
      </c>
    </row>
    <row r="78" spans="1:1" x14ac:dyDescent="0.25">
      <c r="A78" s="123" t="s">
        <v>496</v>
      </c>
    </row>
    <row r="80" spans="1:1" x14ac:dyDescent="0.25">
      <c r="A80" s="123" t="s">
        <v>505</v>
      </c>
    </row>
    <row r="81" spans="1:1" x14ac:dyDescent="0.25">
      <c r="A81" s="123" t="s">
        <v>496</v>
      </c>
    </row>
    <row r="83" spans="1:1" x14ac:dyDescent="0.25">
      <c r="A83" s="123" t="s">
        <v>506</v>
      </c>
    </row>
    <row r="84" spans="1:1" x14ac:dyDescent="0.25">
      <c r="A84" s="123" t="s">
        <v>496</v>
      </c>
    </row>
    <row r="86" spans="1:1" x14ac:dyDescent="0.25">
      <c r="A86" s="123" t="s">
        <v>507</v>
      </c>
    </row>
    <row r="87" spans="1:1" x14ac:dyDescent="0.25">
      <c r="A87" s="123" t="s">
        <v>496</v>
      </c>
    </row>
    <row r="89" spans="1:1" x14ac:dyDescent="0.25">
      <c r="A89" s="123" t="s">
        <v>508</v>
      </c>
    </row>
    <row r="90" spans="1:1" x14ac:dyDescent="0.25">
      <c r="A90" s="123" t="s">
        <v>496</v>
      </c>
    </row>
    <row r="92" spans="1:1" x14ac:dyDescent="0.25">
      <c r="A92" s="123" t="s">
        <v>509</v>
      </c>
    </row>
    <row r="93" spans="1:1" x14ac:dyDescent="0.25">
      <c r="A93" s="124" t="s">
        <v>510</v>
      </c>
    </row>
    <row r="95" spans="1:1" x14ac:dyDescent="0.25">
      <c r="A95" s="123" t="s">
        <v>511</v>
      </c>
    </row>
    <row r="96" spans="1:1" x14ac:dyDescent="0.25">
      <c r="A96" s="123" t="s">
        <v>521</v>
      </c>
    </row>
    <row r="98" spans="1:1" x14ac:dyDescent="0.25">
      <c r="A98" s="123" t="s">
        <v>512</v>
      </c>
    </row>
    <row r="99" spans="1:1" x14ac:dyDescent="0.25">
      <c r="A99" s="123" t="s">
        <v>496</v>
      </c>
    </row>
    <row r="101" spans="1:1" x14ac:dyDescent="0.25">
      <c r="A101" s="123" t="s">
        <v>513</v>
      </c>
    </row>
    <row r="102" spans="1:1" x14ac:dyDescent="0.25">
      <c r="A102" s="123" t="s">
        <v>514</v>
      </c>
    </row>
    <row r="104" spans="1:1" x14ac:dyDescent="0.25">
      <c r="A104" s="123" t="s">
        <v>515</v>
      </c>
    </row>
    <row r="105" spans="1:1" x14ac:dyDescent="0.25">
      <c r="A105" s="123" t="s">
        <v>516</v>
      </c>
    </row>
    <row r="107" spans="1:1" x14ac:dyDescent="0.25">
      <c r="A107" s="123" t="s">
        <v>517</v>
      </c>
    </row>
    <row r="108" spans="1:1" x14ac:dyDescent="0.25">
      <c r="A108" s="123" t="s">
        <v>518</v>
      </c>
    </row>
    <row r="110" spans="1:1" x14ac:dyDescent="0.25">
      <c r="A110" s="123" t="s">
        <v>519</v>
      </c>
    </row>
    <row r="111" spans="1:1" x14ac:dyDescent="0.25">
      <c r="A111" s="123" t="s">
        <v>496</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P&amp;L-cumulative</vt:lpstr>
      <vt:lpstr>CF</vt:lpstr>
      <vt:lpstr>SOCE</vt:lpstr>
      <vt:lpstr>Notes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2023-04-28T08:29:29Z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